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ate1904="1"/>
  <mc:AlternateContent xmlns:mc="http://schemas.openxmlformats.org/markup-compatibility/2006">
    <mc:Choice Requires="x15">
      <x15ac:absPath xmlns:x15ac="http://schemas.microsoft.com/office/spreadsheetml/2010/11/ac" url="Z:\Shared\Sponsored_Research\OSRP Resources\Budget Templates\"/>
    </mc:Choice>
  </mc:AlternateContent>
  <xr:revisionPtr revIDLastSave="0" documentId="13_ncr:1_{F4BA859B-6083-41AC-B66D-5C4E7D4E346C}" xr6:coauthVersionLast="47" xr6:coauthVersionMax="47" xr10:uidLastSave="{00000000-0000-0000-0000-000000000000}"/>
  <bookViews>
    <workbookView xWindow="-120" yWindow="-120" windowWidth="29040" windowHeight="15720" activeTab="1" xr2:uid="{00000000-000D-0000-FFFF-FFFF00000000}"/>
  </bookViews>
  <sheets>
    <sheet name="Instructions" sheetId="4" r:id="rId1"/>
    <sheet name="CU Budget" sheetId="3" r:id="rId2"/>
    <sheet name="Sub 1" sheetId="5" r:id="rId3"/>
    <sheet name="Sub 2" sheetId="6" r:id="rId4"/>
    <sheet name="Person Months Calc" sheetId="7" r:id="rId5"/>
    <sheet name="Travel Calc" sheetId="8" r:id="rId6"/>
  </sheets>
  <definedNames>
    <definedName name="consort" localSheetId="0">Instructions!$A$56</definedName>
    <definedName name="costab1">'CU Budget'!$S$74:$S$75</definedName>
    <definedName name="costab2">'CU Budget'!$S$74:$S$75,'CU Budget'!$Z$74,'CU Budget'!$Z$75</definedName>
    <definedName name="costab3">'CU Budget'!$S$74:$S$75,'CU Budget'!$Z$74,'CU Budget'!$Z$75,'CU Budget'!$AG$74,'CU Budget'!$AG$75</definedName>
    <definedName name="costab4">'CU Budget'!$S$74:$S$75,'CU Budget'!$Z$74,'CU Budget'!$Z$75,'CU Budget'!$AG$74,'CU Budget'!$AG$75,'CU Budget'!$AO$74,'CU Budget'!$AO$75</definedName>
    <definedName name="costab5">'CU Budget'!$S$74,'CU Budget'!$S$75,'CU Budget'!$Z$74,'CU Budget'!$Z$75,'CU Budget'!$AG$74,'CU Budget'!$AG$75,'CU Budget'!$AO$74,'CU Budget'!$AO$75,'CU Budget'!$AW$74,'CU Budget'!$AW$75</definedName>
    <definedName name="costcd1">'CU Budget'!$S$76:$S$77</definedName>
    <definedName name="costcd2">'CU Budget'!$S$76:$S$77,'CU Budget'!$Z$76,'CU Budget'!$Z$77</definedName>
    <definedName name="costcd3">'CU Budget'!$S$76:$S$77,'CU Budget'!$Z$76,'CU Budget'!$Z$77,'CU Budget'!$AG$76,'CU Budget'!$AG$77</definedName>
    <definedName name="costcd4">'CU Budget'!$S$76:$S$77,'CU Budget'!$Z$76,'CU Budget'!$Z$77,'CU Budget'!$AG$76,'CU Budget'!$AG$77,'CU Budget'!$AO$76,'CU Budget'!$AO$77</definedName>
    <definedName name="costcd5">'CU Budget'!$S$76,'CU Budget'!$S$77,'CU Budget'!$Z$76,'CU Budget'!$Z$77,'CU Budget'!$AG$76,'CU Budget'!$AG$77,'CU Budget'!$AO$76,'CU Budget'!$AO$77,'CU Budget'!$AW$76,'CU Budget'!$AW$77</definedName>
    <definedName name="equip" localSheetId="0">Instructions!$A$19</definedName>
    <definedName name="other" localSheetId="0">Instructions!$A$29</definedName>
    <definedName name="_xlnm.Print_Area" localSheetId="1">'CU Budget'!$A$1:$AZ$91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7" i="8" l="1"/>
  <c r="AO55" i="6"/>
  <c r="S16" i="3"/>
  <c r="AW89" i="3" l="1"/>
  <c r="H47" i="8"/>
  <c r="H46" i="8"/>
  <c r="H45" i="8"/>
  <c r="H44" i="8"/>
  <c r="H43" i="8"/>
  <c r="H42" i="8"/>
  <c r="H41" i="8"/>
  <c r="H40" i="8"/>
  <c r="H39" i="8"/>
  <c r="H38" i="8"/>
  <c r="H37" i="8"/>
  <c r="H48" i="8" s="1"/>
  <c r="H33" i="8"/>
  <c r="H32" i="8"/>
  <c r="H31" i="8"/>
  <c r="H30" i="8"/>
  <c r="H29" i="8"/>
  <c r="H28" i="8"/>
  <c r="H27" i="8"/>
  <c r="H26" i="8"/>
  <c r="H25" i="8"/>
  <c r="H24" i="8"/>
  <c r="H23" i="8"/>
  <c r="H34" i="8" s="1"/>
  <c r="H22" i="8"/>
  <c r="H18" i="8"/>
  <c r="H17" i="8"/>
  <c r="H16" i="8"/>
  <c r="H15" i="8"/>
  <c r="H14" i="8"/>
  <c r="H13" i="8"/>
  <c r="H12" i="8"/>
  <c r="H11" i="8"/>
  <c r="H10" i="8"/>
  <c r="H9" i="8"/>
  <c r="H8" i="8"/>
  <c r="P9" i="7"/>
  <c r="Q9" i="7" s="1"/>
  <c r="M9" i="7"/>
  <c r="N9" i="7" s="1"/>
  <c r="J9" i="7"/>
  <c r="K9" i="7" s="1"/>
  <c r="G9" i="7"/>
  <c r="H9" i="7" s="1"/>
  <c r="D9" i="7"/>
  <c r="E9" i="7" s="1"/>
  <c r="B9" i="7"/>
  <c r="AW89" i="6"/>
  <c r="AO89" i="6"/>
  <c r="AG89" i="6"/>
  <c r="Z89" i="6"/>
  <c r="S89" i="6"/>
  <c r="AW83" i="6"/>
  <c r="AO83" i="6"/>
  <c r="AG83" i="6"/>
  <c r="S83" i="6"/>
  <c r="AZ82" i="6"/>
  <c r="AZ81" i="6"/>
  <c r="AZ80" i="6"/>
  <c r="AZ79" i="6"/>
  <c r="AZ77" i="6"/>
  <c r="AZ76" i="6"/>
  <c r="AZ75" i="6"/>
  <c r="AZ74" i="6"/>
  <c r="AZ72" i="6"/>
  <c r="AZ71" i="6"/>
  <c r="AZ70" i="6"/>
  <c r="AZ69" i="6"/>
  <c r="AZ83" i="6" s="1"/>
  <c r="Z69" i="6"/>
  <c r="Z83" i="6" s="1"/>
  <c r="AW66" i="6"/>
  <c r="AO66" i="6"/>
  <c r="AG66" i="6"/>
  <c r="Z66" i="6"/>
  <c r="S66" i="6"/>
  <c r="AZ65" i="6"/>
  <c r="AZ64" i="6"/>
  <c r="AZ63" i="6"/>
  <c r="AZ62" i="6"/>
  <c r="AZ66" i="6" s="1"/>
  <c r="AW59" i="6"/>
  <c r="AO59" i="6"/>
  <c r="AG59" i="6"/>
  <c r="Z59" i="6"/>
  <c r="S59" i="6"/>
  <c r="AZ58" i="6"/>
  <c r="AZ57" i="6"/>
  <c r="AZ59" i="6" s="1"/>
  <c r="AW55" i="6"/>
  <c r="AV55" i="6"/>
  <c r="AN55" i="6"/>
  <c r="AG55" i="6"/>
  <c r="AF55" i="6"/>
  <c r="Z55" i="6"/>
  <c r="Y55" i="6"/>
  <c r="S55" i="6"/>
  <c r="AZ55" i="6" s="1"/>
  <c r="AZ54" i="6"/>
  <c r="AZ53" i="6"/>
  <c r="AZ52" i="6"/>
  <c r="AV49" i="6"/>
  <c r="AN49" i="6"/>
  <c r="AF49" i="6"/>
  <c r="Y49" i="6"/>
  <c r="F40" i="6"/>
  <c r="AG39" i="6"/>
  <c r="F39" i="6"/>
  <c r="F38" i="6"/>
  <c r="F37" i="6"/>
  <c r="F36" i="6"/>
  <c r="F35" i="6"/>
  <c r="AW29" i="6"/>
  <c r="AW46" i="6" s="1"/>
  <c r="AO29" i="6"/>
  <c r="AO46" i="6" s="1"/>
  <c r="AG29" i="6"/>
  <c r="AG46" i="6" s="1"/>
  <c r="Z29" i="6"/>
  <c r="Z46" i="6" s="1"/>
  <c r="S29" i="6"/>
  <c r="AW28" i="6"/>
  <c r="AW45" i="6" s="1"/>
  <c r="AO28" i="6"/>
  <c r="AO45" i="6" s="1"/>
  <c r="AG28" i="6"/>
  <c r="AG45" i="6" s="1"/>
  <c r="Z28" i="6"/>
  <c r="Z45" i="6" s="1"/>
  <c r="S28" i="6"/>
  <c r="S45" i="6" s="1"/>
  <c r="AW27" i="6"/>
  <c r="AW44" i="6" s="1"/>
  <c r="AO27" i="6"/>
  <c r="AO44" i="6" s="1"/>
  <c r="AG27" i="6"/>
  <c r="AG44" i="6" s="1"/>
  <c r="Z27" i="6"/>
  <c r="Z44" i="6" s="1"/>
  <c r="S27" i="6"/>
  <c r="S44" i="6" s="1"/>
  <c r="AW26" i="6"/>
  <c r="AW43" i="6" s="1"/>
  <c r="AO26" i="6"/>
  <c r="AO43" i="6" s="1"/>
  <c r="AG26" i="6"/>
  <c r="Z26" i="6"/>
  <c r="S26" i="6"/>
  <c r="S43" i="6" s="1"/>
  <c r="AW25" i="6"/>
  <c r="AW42" i="6" s="1"/>
  <c r="AO25" i="6"/>
  <c r="AO42" i="6" s="1"/>
  <c r="AG25" i="6"/>
  <c r="AG42" i="6" s="1"/>
  <c r="Z25" i="6"/>
  <c r="Z42" i="6" s="1"/>
  <c r="S25" i="6"/>
  <c r="AZ25" i="6" s="1"/>
  <c r="AW24" i="6"/>
  <c r="AW30" i="6" s="1"/>
  <c r="AO24" i="6"/>
  <c r="AO41" i="6" s="1"/>
  <c r="AG24" i="6"/>
  <c r="AG41" i="6" s="1"/>
  <c r="Z24" i="6"/>
  <c r="Z41" i="6" s="1"/>
  <c r="S24" i="6"/>
  <c r="AW20" i="6"/>
  <c r="AW40" i="6" s="1"/>
  <c r="AO20" i="6"/>
  <c r="AO40" i="6" s="1"/>
  <c r="AG20" i="6"/>
  <c r="AG40" i="6" s="1"/>
  <c r="Z20" i="6"/>
  <c r="Z40" i="6" s="1"/>
  <c r="S20" i="6"/>
  <c r="S40" i="6" s="1"/>
  <c r="AW19" i="6"/>
  <c r="AW39" i="6" s="1"/>
  <c r="AO19" i="6"/>
  <c r="AO39" i="6" s="1"/>
  <c r="AG19" i="6"/>
  <c r="Z19" i="6"/>
  <c r="Z39" i="6" s="1"/>
  <c r="S19" i="6"/>
  <c r="S39" i="6" s="1"/>
  <c r="AW18" i="6"/>
  <c r="AW38" i="6" s="1"/>
  <c r="AO18" i="6"/>
  <c r="AO38" i="6" s="1"/>
  <c r="AG18" i="6"/>
  <c r="AG38" i="6" s="1"/>
  <c r="Z18" i="6"/>
  <c r="Z38" i="6" s="1"/>
  <c r="S18" i="6"/>
  <c r="S38" i="6" s="1"/>
  <c r="AW17" i="6"/>
  <c r="AW37" i="6" s="1"/>
  <c r="AO17" i="6"/>
  <c r="AG17" i="6"/>
  <c r="AG37" i="6" s="1"/>
  <c r="Z17" i="6"/>
  <c r="Z37" i="6" s="1"/>
  <c r="S17" i="6"/>
  <c r="S37" i="6" s="1"/>
  <c r="AW16" i="6"/>
  <c r="AW36" i="6" s="1"/>
  <c r="AO16" i="6"/>
  <c r="AO36" i="6" s="1"/>
  <c r="AG16" i="6"/>
  <c r="AG36" i="6" s="1"/>
  <c r="Z16" i="6"/>
  <c r="Z36" i="6" s="1"/>
  <c r="S16" i="6"/>
  <c r="S36" i="6" s="1"/>
  <c r="AW15" i="6"/>
  <c r="AW35" i="6" s="1"/>
  <c r="AO15" i="6"/>
  <c r="AO35" i="6" s="1"/>
  <c r="AG15" i="6"/>
  <c r="AG21" i="6" s="1"/>
  <c r="Z15" i="6"/>
  <c r="S15" i="6"/>
  <c r="S35" i="6" s="1"/>
  <c r="AW89" i="5"/>
  <c r="AO89" i="5"/>
  <c r="AG89" i="5"/>
  <c r="Z89" i="5"/>
  <c r="S89" i="5"/>
  <c r="AW83" i="5"/>
  <c r="AO83" i="5"/>
  <c r="AG83" i="5"/>
  <c r="S83" i="5"/>
  <c r="AZ82" i="5"/>
  <c r="AZ81" i="5"/>
  <c r="AZ80" i="5"/>
  <c r="AZ79" i="5"/>
  <c r="AZ77" i="5"/>
  <c r="AZ76" i="5"/>
  <c r="AZ75" i="5"/>
  <c r="AZ74" i="5"/>
  <c r="AZ72" i="5"/>
  <c r="AZ71" i="5"/>
  <c r="AZ70" i="5"/>
  <c r="Z69" i="5"/>
  <c r="Z83" i="5" s="1"/>
  <c r="AW66" i="5"/>
  <c r="AO66" i="5"/>
  <c r="AG66" i="5"/>
  <c r="Z66" i="5"/>
  <c r="S66" i="5"/>
  <c r="AZ65" i="5"/>
  <c r="AZ64" i="5"/>
  <c r="AZ63" i="5"/>
  <c r="AZ62" i="5"/>
  <c r="AZ66" i="5" s="1"/>
  <c r="AW59" i="5"/>
  <c r="AO59" i="5"/>
  <c r="AG59" i="5"/>
  <c r="Z59" i="5"/>
  <c r="S59" i="5"/>
  <c r="AZ58" i="5"/>
  <c r="AZ57" i="5"/>
  <c r="AZ59" i="5" s="1"/>
  <c r="AW55" i="5"/>
  <c r="AV55" i="5"/>
  <c r="AO55" i="5"/>
  <c r="AN55" i="5"/>
  <c r="AG55" i="5"/>
  <c r="AF55" i="5"/>
  <c r="Z55" i="5"/>
  <c r="Y55" i="5"/>
  <c r="S55" i="5"/>
  <c r="AZ55" i="5" s="1"/>
  <c r="AZ54" i="5"/>
  <c r="AZ53" i="5"/>
  <c r="AZ52" i="5"/>
  <c r="AV49" i="5"/>
  <c r="AN49" i="5"/>
  <c r="AF49" i="5"/>
  <c r="Y49" i="5"/>
  <c r="AW45" i="5"/>
  <c r="F40" i="5"/>
  <c r="S39" i="5"/>
  <c r="F39" i="5"/>
  <c r="S38" i="5"/>
  <c r="F38" i="5"/>
  <c r="F37" i="5"/>
  <c r="F36" i="5"/>
  <c r="F35" i="5"/>
  <c r="AW29" i="5"/>
  <c r="AW46" i="5" s="1"/>
  <c r="AO29" i="5"/>
  <c r="AO46" i="5" s="1"/>
  <c r="AG29" i="5"/>
  <c r="AG46" i="5" s="1"/>
  <c r="Z29" i="5"/>
  <c r="Z46" i="5" s="1"/>
  <c r="S29" i="5"/>
  <c r="AZ29" i="5" s="1"/>
  <c r="AW28" i="5"/>
  <c r="AO28" i="5"/>
  <c r="AO45" i="5" s="1"/>
  <c r="AG28" i="5"/>
  <c r="AG45" i="5" s="1"/>
  <c r="Z28" i="5"/>
  <c r="Z45" i="5" s="1"/>
  <c r="S28" i="5"/>
  <c r="S45" i="5" s="1"/>
  <c r="AW27" i="5"/>
  <c r="AW44" i="5" s="1"/>
  <c r="AO27" i="5"/>
  <c r="AO44" i="5" s="1"/>
  <c r="AG27" i="5"/>
  <c r="AG44" i="5" s="1"/>
  <c r="Z27" i="5"/>
  <c r="S27" i="5"/>
  <c r="S44" i="5" s="1"/>
  <c r="AW26" i="5"/>
  <c r="AW43" i="5" s="1"/>
  <c r="AO26" i="5"/>
  <c r="AO43" i="5" s="1"/>
  <c r="AG26" i="5"/>
  <c r="Z26" i="5"/>
  <c r="Z43" i="5" s="1"/>
  <c r="S26" i="5"/>
  <c r="AZ26" i="5" s="1"/>
  <c r="AW25" i="5"/>
  <c r="AW42" i="5" s="1"/>
  <c r="AO25" i="5"/>
  <c r="AO42" i="5" s="1"/>
  <c r="AG25" i="5"/>
  <c r="AG42" i="5" s="1"/>
  <c r="Z25" i="5"/>
  <c r="Z42" i="5" s="1"/>
  <c r="S25" i="5"/>
  <c r="AW24" i="5"/>
  <c r="AW30" i="5" s="1"/>
  <c r="AO24" i="5"/>
  <c r="AO30" i="5" s="1"/>
  <c r="AG24" i="5"/>
  <c r="AG41" i="5" s="1"/>
  <c r="Z24" i="5"/>
  <c r="Z41" i="5" s="1"/>
  <c r="S24" i="5"/>
  <c r="S30" i="5" s="1"/>
  <c r="AW20" i="5"/>
  <c r="AW40" i="5" s="1"/>
  <c r="AO20" i="5"/>
  <c r="AO40" i="5" s="1"/>
  <c r="AG20" i="5"/>
  <c r="AG40" i="5" s="1"/>
  <c r="Z20" i="5"/>
  <c r="Z40" i="5" s="1"/>
  <c r="S20" i="5"/>
  <c r="S40" i="5" s="1"/>
  <c r="AW19" i="5"/>
  <c r="AW39" i="5" s="1"/>
  <c r="AO19" i="5"/>
  <c r="AO39" i="5" s="1"/>
  <c r="AG19" i="5"/>
  <c r="AG39" i="5" s="1"/>
  <c r="Z19" i="5"/>
  <c r="Z39" i="5" s="1"/>
  <c r="S19" i="5"/>
  <c r="AW18" i="5"/>
  <c r="AW38" i="5" s="1"/>
  <c r="AO18" i="5"/>
  <c r="AO38" i="5" s="1"/>
  <c r="AG18" i="5"/>
  <c r="AG38" i="5" s="1"/>
  <c r="Z18" i="5"/>
  <c r="AZ18" i="5" s="1"/>
  <c r="S18" i="5"/>
  <c r="AW17" i="5"/>
  <c r="AW37" i="5" s="1"/>
  <c r="AO17" i="5"/>
  <c r="AO37" i="5" s="1"/>
  <c r="AG17" i="5"/>
  <c r="AG37" i="5" s="1"/>
  <c r="Z17" i="5"/>
  <c r="AZ17" i="5" s="1"/>
  <c r="S17" i="5"/>
  <c r="S37" i="5" s="1"/>
  <c r="AW16" i="5"/>
  <c r="AW36" i="5" s="1"/>
  <c r="AO16" i="5"/>
  <c r="AO36" i="5" s="1"/>
  <c r="AG16" i="5"/>
  <c r="AG36" i="5" s="1"/>
  <c r="Z16" i="5"/>
  <c r="S16" i="5"/>
  <c r="AW15" i="5"/>
  <c r="AW35" i="5" s="1"/>
  <c r="AO15" i="5"/>
  <c r="AO35" i="5" s="1"/>
  <c r="AG15" i="5"/>
  <c r="AG21" i="5" s="1"/>
  <c r="Z15" i="5"/>
  <c r="Z35" i="5" s="1"/>
  <c r="S15" i="5"/>
  <c r="AZ15" i="5" s="1"/>
  <c r="S15" i="3"/>
  <c r="Z69" i="3"/>
  <c r="S89" i="3"/>
  <c r="AG30" i="6" l="1"/>
  <c r="AG32" i="6"/>
  <c r="H19" i="8"/>
  <c r="AO41" i="5"/>
  <c r="AZ27" i="5"/>
  <c r="AG35" i="5"/>
  <c r="Z38" i="5"/>
  <c r="AW41" i="5"/>
  <c r="AW47" i="5" s="1"/>
  <c r="AZ28" i="5"/>
  <c r="AZ89" i="5"/>
  <c r="S43" i="5"/>
  <c r="Z44" i="5"/>
  <c r="AZ44" i="5" s="1"/>
  <c r="AZ19" i="5"/>
  <c r="AZ24" i="5"/>
  <c r="AG30" i="5"/>
  <c r="AG32" i="5" s="1"/>
  <c r="AG49" i="5" s="1"/>
  <c r="AG85" i="5" s="1"/>
  <c r="Z21" i="5"/>
  <c r="AZ25" i="5"/>
  <c r="AZ30" i="5" s="1"/>
  <c r="AZ16" i="5"/>
  <c r="AO21" i="5"/>
  <c r="AO32" i="5" s="1"/>
  <c r="Z30" i="6"/>
  <c r="AZ18" i="6"/>
  <c r="AZ24" i="6"/>
  <c r="S30" i="6"/>
  <c r="AW41" i="6"/>
  <c r="AW47" i="6" s="1"/>
  <c r="AZ89" i="6"/>
  <c r="Z21" i="6"/>
  <c r="AZ28" i="6"/>
  <c r="AO21" i="6"/>
  <c r="AZ40" i="6"/>
  <c r="AZ29" i="6"/>
  <c r="AZ45" i="6"/>
  <c r="AZ38" i="6"/>
  <c r="AZ36" i="6"/>
  <c r="AZ39" i="6"/>
  <c r="AZ44" i="6"/>
  <c r="AZ27" i="6"/>
  <c r="AO30" i="6"/>
  <c r="Z43" i="6"/>
  <c r="S42" i="6"/>
  <c r="AZ42" i="6" s="1"/>
  <c r="AG43" i="6"/>
  <c r="S46" i="6"/>
  <c r="AZ46" i="6" s="1"/>
  <c r="AW21" i="6"/>
  <c r="AW32" i="6" s="1"/>
  <c r="AZ20" i="6"/>
  <c r="AZ26" i="6"/>
  <c r="S21" i="6"/>
  <c r="Z35" i="6"/>
  <c r="Z47" i="6" s="1"/>
  <c r="AO37" i="6"/>
  <c r="AO47" i="6" s="1"/>
  <c r="S41" i="6"/>
  <c r="AZ41" i="6" s="1"/>
  <c r="AZ16" i="6"/>
  <c r="AZ15" i="6"/>
  <c r="AZ19" i="6"/>
  <c r="AG35" i="6"/>
  <c r="AZ17" i="6"/>
  <c r="AZ38" i="5"/>
  <c r="AO47" i="5"/>
  <c r="AO49" i="5" s="1"/>
  <c r="AO85" i="5" s="1"/>
  <c r="AZ39" i="5"/>
  <c r="AZ40" i="5"/>
  <c r="AG47" i="5"/>
  <c r="AZ45" i="5"/>
  <c r="S36" i="5"/>
  <c r="AZ36" i="5" s="1"/>
  <c r="Z37" i="5"/>
  <c r="AZ37" i="5" s="1"/>
  <c r="S42" i="5"/>
  <c r="AZ42" i="5" s="1"/>
  <c r="AG43" i="5"/>
  <c r="AZ43" i="5" s="1"/>
  <c r="S46" i="5"/>
  <c r="AZ46" i="5" s="1"/>
  <c r="Z30" i="5"/>
  <c r="Z32" i="5" s="1"/>
  <c r="AW21" i="5"/>
  <c r="AW32" i="5" s="1"/>
  <c r="AZ69" i="5"/>
  <c r="AZ83" i="5" s="1"/>
  <c r="AZ20" i="5"/>
  <c r="AZ21" i="5" s="1"/>
  <c r="S35" i="5"/>
  <c r="Z36" i="5"/>
  <c r="S21" i="5"/>
  <c r="S32" i="5" s="1"/>
  <c r="S41" i="5"/>
  <c r="S35" i="3"/>
  <c r="S36" i="3"/>
  <c r="S17" i="3"/>
  <c r="S37" i="3" s="1"/>
  <c r="S18" i="3"/>
  <c r="S38" i="3" s="1"/>
  <c r="S19" i="3"/>
  <c r="S20" i="3"/>
  <c r="S40" i="3" s="1"/>
  <c r="S24" i="3"/>
  <c r="S25" i="3"/>
  <c r="S26" i="3"/>
  <c r="S27" i="3"/>
  <c r="S28" i="3"/>
  <c r="S45" i="3" s="1"/>
  <c r="S29" i="3"/>
  <c r="S46" i="3" s="1"/>
  <c r="S39" i="3"/>
  <c r="S55" i="3"/>
  <c r="S59" i="3"/>
  <c r="S66" i="3"/>
  <c r="S83" i="3"/>
  <c r="AW83" i="3"/>
  <c r="AW15" i="3"/>
  <c r="AW35" i="3" s="1"/>
  <c r="AW16" i="3"/>
  <c r="AW36" i="3" s="1"/>
  <c r="AW17" i="3"/>
  <c r="AW37" i="3" s="1"/>
  <c r="AW18" i="3"/>
  <c r="AW38" i="3" s="1"/>
  <c r="AW19" i="3"/>
  <c r="AW20" i="3"/>
  <c r="AW40" i="3" s="1"/>
  <c r="AW24" i="3"/>
  <c r="AW41" i="3" s="1"/>
  <c r="AW25" i="3"/>
  <c r="AW42" i="3" s="1"/>
  <c r="AW26" i="3"/>
  <c r="AW27" i="3"/>
  <c r="AW44" i="3" s="1"/>
  <c r="AW28" i="3"/>
  <c r="AW45" i="3" s="1"/>
  <c r="AW29" i="3"/>
  <c r="AW46" i="3" s="1"/>
  <c r="AW55" i="3"/>
  <c r="AW59" i="3"/>
  <c r="AW66" i="3"/>
  <c r="AO83" i="3"/>
  <c r="AO15" i="3"/>
  <c r="AO16" i="3"/>
  <c r="AO36" i="3" s="1"/>
  <c r="AO17" i="3"/>
  <c r="AO37" i="3" s="1"/>
  <c r="AO18" i="3"/>
  <c r="AO38" i="3" s="1"/>
  <c r="AO19" i="3"/>
  <c r="AO39" i="3" s="1"/>
  <c r="AO20" i="3"/>
  <c r="AO40" i="3" s="1"/>
  <c r="AO24" i="3"/>
  <c r="AO41" i="3" s="1"/>
  <c r="AO25" i="3"/>
  <c r="AO42" i="3" s="1"/>
  <c r="AO26" i="3"/>
  <c r="AO43" i="3" s="1"/>
  <c r="AO27" i="3"/>
  <c r="AO44" i="3" s="1"/>
  <c r="AO28" i="3"/>
  <c r="AO29" i="3"/>
  <c r="AO46" i="3" s="1"/>
  <c r="AO55" i="3"/>
  <c r="AO59" i="3"/>
  <c r="AO66" i="3"/>
  <c r="AG83" i="3"/>
  <c r="AG15" i="3"/>
  <c r="AG16" i="3"/>
  <c r="AG36" i="3" s="1"/>
  <c r="AG17" i="3"/>
  <c r="AG37" i="3" s="1"/>
  <c r="AG18" i="3"/>
  <c r="AG38" i="3" s="1"/>
  <c r="AG19" i="3"/>
  <c r="AG39" i="3" s="1"/>
  <c r="AG20" i="3"/>
  <c r="AG40" i="3" s="1"/>
  <c r="AG24" i="3"/>
  <c r="AG25" i="3"/>
  <c r="AG42" i="3" s="1"/>
  <c r="AG26" i="3"/>
  <c r="AG43" i="3" s="1"/>
  <c r="AG27" i="3"/>
  <c r="AG44" i="3" s="1"/>
  <c r="AG28" i="3"/>
  <c r="AG45" i="3" s="1"/>
  <c r="AG29" i="3"/>
  <c r="AG46" i="3" s="1"/>
  <c r="AG55" i="3"/>
  <c r="AG59" i="3"/>
  <c r="AG66" i="3"/>
  <c r="Z83" i="3"/>
  <c r="Z15" i="3"/>
  <c r="Z16" i="3"/>
  <c r="Z36" i="3" s="1"/>
  <c r="Z17" i="3"/>
  <c r="Z37" i="3" s="1"/>
  <c r="Z18" i="3"/>
  <c r="Z38" i="3" s="1"/>
  <c r="Z19" i="3"/>
  <c r="Z20" i="3"/>
  <c r="Z40" i="3" s="1"/>
  <c r="Z24" i="3"/>
  <c r="Z25" i="3"/>
  <c r="Z42" i="3" s="1"/>
  <c r="Z26" i="3"/>
  <c r="Z43" i="3" s="1"/>
  <c r="Z27" i="3"/>
  <c r="Z44" i="3" s="1"/>
  <c r="Z28" i="3"/>
  <c r="Z45" i="3" s="1"/>
  <c r="Z29" i="3"/>
  <c r="Z46" i="3" s="1"/>
  <c r="Z55" i="3"/>
  <c r="Z59" i="3"/>
  <c r="Z66" i="3"/>
  <c r="AZ80" i="3"/>
  <c r="AZ81" i="3"/>
  <c r="AZ82" i="3"/>
  <c r="AO89" i="3"/>
  <c r="AG89" i="3"/>
  <c r="Z89" i="3"/>
  <c r="AZ79" i="3"/>
  <c r="AZ77" i="3"/>
  <c r="AZ76" i="3"/>
  <c r="AZ75" i="3"/>
  <c r="AZ74" i="3"/>
  <c r="AZ72" i="3"/>
  <c r="AZ71" i="3"/>
  <c r="AZ70" i="3"/>
  <c r="AZ69" i="3"/>
  <c r="AZ65" i="3"/>
  <c r="AZ64" i="3"/>
  <c r="AZ63" i="3"/>
  <c r="AZ62" i="3"/>
  <c r="AZ58" i="3"/>
  <c r="AZ57" i="3"/>
  <c r="AV55" i="3"/>
  <c r="AN55" i="3"/>
  <c r="AF55" i="3"/>
  <c r="Y55" i="3"/>
  <c r="AZ54" i="3"/>
  <c r="AZ53" i="3"/>
  <c r="AZ52" i="3"/>
  <c r="AV49" i="3"/>
  <c r="AN49" i="3"/>
  <c r="AF49" i="3"/>
  <c r="Y49" i="3"/>
  <c r="F40" i="3"/>
  <c r="F39" i="3"/>
  <c r="F38" i="3"/>
  <c r="F37" i="3"/>
  <c r="F36" i="3"/>
  <c r="F35" i="3"/>
  <c r="AO32" i="6" l="1"/>
  <c r="Z32" i="6"/>
  <c r="Z49" i="6" s="1"/>
  <c r="Z85" i="6" s="1"/>
  <c r="AZ32" i="5"/>
  <c r="AW49" i="5"/>
  <c r="AW85" i="5" s="1"/>
  <c r="AZ41" i="5"/>
  <c r="S32" i="6"/>
  <c r="AZ43" i="6"/>
  <c r="AZ30" i="6"/>
  <c r="AZ37" i="6"/>
  <c r="AZ21" i="6"/>
  <c r="AW49" i="6"/>
  <c r="AW85" i="6" s="1"/>
  <c r="AW88" i="6" s="1"/>
  <c r="AW90" i="6" s="1"/>
  <c r="AW91" i="6" s="1"/>
  <c r="Z88" i="6"/>
  <c r="Z90" i="6" s="1"/>
  <c r="Z91" i="6" s="1"/>
  <c r="AO49" i="6"/>
  <c r="AO85" i="6" s="1"/>
  <c r="AG47" i="6"/>
  <c r="AG49" i="6" s="1"/>
  <c r="AG85" i="6" s="1"/>
  <c r="AZ35" i="6"/>
  <c r="S47" i="6"/>
  <c r="Z49" i="5"/>
  <c r="Z85" i="5" s="1"/>
  <c r="AO88" i="5"/>
  <c r="AO90" i="5" s="1"/>
  <c r="AO91" i="5" s="1"/>
  <c r="AG88" i="5"/>
  <c r="AG90" i="5" s="1"/>
  <c r="AG91" i="5" s="1"/>
  <c r="Z47" i="5"/>
  <c r="AW88" i="5"/>
  <c r="AW90" i="5" s="1"/>
  <c r="AW91" i="5" s="1"/>
  <c r="S49" i="5"/>
  <c r="S47" i="5"/>
  <c r="AZ35" i="5"/>
  <c r="AZ47" i="5" s="1"/>
  <c r="AZ27" i="3"/>
  <c r="S44" i="3"/>
  <c r="AZ44" i="3" s="1"/>
  <c r="AZ25" i="3"/>
  <c r="AZ19" i="3"/>
  <c r="AZ38" i="3"/>
  <c r="AZ18" i="3"/>
  <c r="AZ24" i="3"/>
  <c r="AG21" i="3"/>
  <c r="S42" i="3"/>
  <c r="AZ42" i="3" s="1"/>
  <c r="AZ28" i="3"/>
  <c r="AZ20" i="3"/>
  <c r="AZ17" i="3"/>
  <c r="AO21" i="3"/>
  <c r="Z21" i="3"/>
  <c r="AZ55" i="3"/>
  <c r="AZ59" i="3"/>
  <c r="AW30" i="3"/>
  <c r="AZ83" i="3"/>
  <c r="AZ66" i="3"/>
  <c r="Z30" i="3"/>
  <c r="AG30" i="3"/>
  <c r="AZ26" i="3"/>
  <c r="AW43" i="3"/>
  <c r="Z35" i="3"/>
  <c r="AZ89" i="3"/>
  <c r="AW21" i="3"/>
  <c r="AZ37" i="3"/>
  <c r="AZ40" i="3"/>
  <c r="AZ46" i="3"/>
  <c r="AZ36" i="3"/>
  <c r="Z41" i="3"/>
  <c r="AG35" i="3"/>
  <c r="AW39" i="3"/>
  <c r="S43" i="3"/>
  <c r="AZ16" i="3"/>
  <c r="AZ15" i="3"/>
  <c r="AO45" i="3"/>
  <c r="AZ45" i="3" s="1"/>
  <c r="S21" i="3"/>
  <c r="AZ29" i="3"/>
  <c r="Z39" i="3"/>
  <c r="AG41" i="3"/>
  <c r="AO35" i="3"/>
  <c r="S41" i="3"/>
  <c r="S30" i="3"/>
  <c r="AO30" i="3"/>
  <c r="AZ32" i="6" l="1"/>
  <c r="S49" i="6"/>
  <c r="AZ49" i="6" s="1"/>
  <c r="AZ47" i="6"/>
  <c r="AO88" i="6"/>
  <c r="AO90" i="6" s="1"/>
  <c r="AO91" i="6" s="1"/>
  <c r="AG88" i="6"/>
  <c r="AG90" i="6" s="1"/>
  <c r="AG91" i="6" s="1"/>
  <c r="S85" i="5"/>
  <c r="AZ49" i="5"/>
  <c r="Z88" i="5"/>
  <c r="Z90" i="5" s="1"/>
  <c r="Z91" i="5" s="1"/>
  <c r="AG32" i="3"/>
  <c r="AZ21" i="3"/>
  <c r="Z32" i="3"/>
  <c r="AW32" i="3"/>
  <c r="AZ39" i="3"/>
  <c r="S47" i="3"/>
  <c r="AO32" i="3"/>
  <c r="AZ30" i="3"/>
  <c r="S32" i="3"/>
  <c r="AZ43" i="3"/>
  <c r="AW47" i="3"/>
  <c r="AG47" i="3"/>
  <c r="AZ35" i="3"/>
  <c r="AZ41" i="3"/>
  <c r="Z47" i="3"/>
  <c r="AO47" i="3"/>
  <c r="AO49" i="3" l="1"/>
  <c r="AO85" i="3" s="1"/>
  <c r="AO88" i="3" s="1"/>
  <c r="AZ85" i="6"/>
  <c r="S88" i="6"/>
  <c r="AZ85" i="5"/>
  <c r="S88" i="5"/>
  <c r="AW49" i="3"/>
  <c r="AW85" i="3" s="1"/>
  <c r="AW88" i="3" s="1"/>
  <c r="Z49" i="3"/>
  <c r="Z85" i="3" s="1"/>
  <c r="Z88" i="3" s="1"/>
  <c r="AZ32" i="3"/>
  <c r="AG49" i="3"/>
  <c r="AG85" i="3" s="1"/>
  <c r="AG88" i="3" s="1"/>
  <c r="S49" i="3"/>
  <c r="AZ47" i="3"/>
  <c r="AG90" i="3" l="1"/>
  <c r="AG91" i="3" s="1"/>
  <c r="Z90" i="3"/>
  <c r="Z91" i="3" s="1"/>
  <c r="AW90" i="3"/>
  <c r="AW91" i="3" s="1"/>
  <c r="AO90" i="3"/>
  <c r="AO91" i="3" s="1"/>
  <c r="S85" i="3"/>
  <c r="AZ88" i="6"/>
  <c r="S90" i="6"/>
  <c r="AZ88" i="5"/>
  <c r="S90" i="5"/>
  <c r="AZ49" i="3"/>
  <c r="AZ85" i="3" l="1"/>
  <c r="S88" i="3"/>
  <c r="S90" i="3" s="1"/>
  <c r="AZ90" i="3" s="1"/>
  <c r="AZ90" i="6"/>
  <c r="AZ91" i="6" s="1"/>
  <c r="S91" i="6"/>
  <c r="AZ90" i="5"/>
  <c r="AZ91" i="5" s="1"/>
  <c r="S91" i="5"/>
  <c r="AZ91" i="3" l="1"/>
  <c r="S91" i="3"/>
  <c r="AZ88" i="3"/>
</calcChain>
</file>

<file path=xl/sharedStrings.xml><?xml version="1.0" encoding="utf-8"?>
<sst xmlns="http://schemas.openxmlformats.org/spreadsheetml/2006/main" count="755" uniqueCount="225">
  <si>
    <t>Detailed Budget: Personnel (Sections A &amp; B)</t>
  </si>
  <si>
    <t>Effort: Effort must be reported in person months. For help converting percent effort to person months, see: https://grants.nih.gov/grants/policy/person_months_faqs.htm.</t>
  </si>
  <si>
    <t>Salary Caps: NIH will not pay requested salary above the annual salary cap, which can be found at https://grants.nih.gov/grants/policy/salcap_summary.htm. If salary is requested above the salary cap, NIH will reduce that line item to the salary cap, resulting in a reduced total award amount. In future years, if the salary cap increases, grantees may rebudget to pay investigator salaries up to the new salary cap, but NIH will not increase the total award amount. If you are preparing a detailed budget, you are instructed to base your request on actual institutional base salaries (not the cap) so that NIH staff has the most current information in hand at the time of award and can apply the appropriate salary cap at that time.</t>
  </si>
  <si>
    <t xml:space="preserve">Graduate Students: Graduate students can be listed in either section A or B, but if listed in section B, include the individuals' names and level of effort in the budget justification section. Tuition remission is included in section F.8 (not section A), but is included in the graduate student compensation limits. For more about the graduate student compensation limit, see: https://grants.nih.gov/grants/guide/notice-files/NOT-OD-02-017.html. For current NRSA stipend levels, see the NRSA help page at: https://researchtraining.nih.gov </t>
  </si>
  <si>
    <t>.</t>
  </si>
  <si>
    <t>Detailed Budget: Equipment, Travel, and Trainee Costs (Sections C, D, and E)</t>
  </si>
  <si>
    <t>Generally equipment is excluded from the F&amp;A base, so if you have something with a short service life (&lt; 1 year), even if it costs more than $5,000, you are better off including it under "supplies".</t>
  </si>
  <si>
    <t>If you request equipment that is already available (listed in the Facilities &amp; Other Resources section, for example), the narrative justification must explain why the current equipment is insufficient to accomplish the proposed research and how the new equipment's use will be allocated specifically to the proposed research. Otherwise, NIH may disallow this cost.</t>
  </si>
  <si>
    <t>General purpose equipment, such as desktop computers and laptops, that will be used on multiple projects or for personal use should not be listed as a direct cost but should come out of the F&amp;A costs, unless primarily or exclusively used in the actual conduct of the proposed scientific research.</t>
  </si>
  <si>
    <t>While the application does not require you to have a price quote for new equipment, including price quotes in your budget justification can aid in the evaluation of the equipment cost to support the project.</t>
  </si>
  <si>
    <t>Detailed Budget: Other Direct Costs (Section F)</t>
  </si>
  <si>
    <t>Justify basis for costs, itemize by category.</t>
  </si>
  <si>
    <t>Enter the total funds requested for alterations and renovations. Where applicable, provide the square footage and costs.</t>
  </si>
  <si>
    <t>If A&amp;R costs are in excess of $300,000 further limitations apply and additional documentation will be required.</t>
  </si>
  <si>
    <t>The names of any hospitals and/or clinics and the amounts requested for each.</t>
  </si>
  <si>
    <t>If both inpatient and outpatient costs are requested, provide information for each separately.</t>
  </si>
  <si>
    <t>Provide cost breakdown, number of days, number of patients, costs of tests/treatments.</t>
  </si>
  <si>
    <t>Justify the costs associated with standard care or research care. (Note: If these costs are associated with patient accrual, restrictions may be justified in the Notice of Award.)</t>
  </si>
  <si>
    <t>(See NIH Grants Policy Statement NIH Grants Policy Statement, Research Patient Care Costs)</t>
  </si>
  <si>
    <t>Other: Some types of costs, such as entertainment costs, are not allowed under federal grants.</t>
  </si>
  <si>
    <t>Consortiums/Subawards</t>
  </si>
  <si>
    <t>If you are using the detailed budget format, each consortium you include must have an independent budget form filled out.</t>
  </si>
  <si>
    <t>Direct costs:</t>
  </si>
  <si>
    <t>In the rare case of third tier subawards, section F.5 "subawards/consortium/contractual" costs should include the total cost of the subaward, and the entire third tier award is considered part of the direct costs of the consortium for the purposes of calculating the primary applicant's direct costs.</t>
  </si>
  <si>
    <t>Cost Principles. Regardless of what cost principles apply to the parent grantee, the consortium is held to the standards of their respective set of cost principles.</t>
  </si>
  <si>
    <t>F&amp;A:</t>
  </si>
  <si>
    <t>Consortium F&amp;A costs are NOT included as part of the direct cost base when determining whether the application can use the modular format (direct costs &lt; $250,000 per year), or determining whether prior approval is needed to submit an application (direct costs $500,000 or more for any year).</t>
  </si>
  <si>
    <t>F&amp;A costs for the first $25,000 of each consortium may be included in the modified total direct cost base, when calculating the overall F&amp;A rate, as long as your institution's negotiated F&amp;A rate agreement does not express prohibit it.</t>
  </si>
  <si>
    <t>If the consortium is a foreign institution or international organization, F&amp;A for the consortium is limited to 8%.</t>
  </si>
  <si>
    <t xml:space="preserve">If the consortium is with a for-profit entity, such as a small business, the organization must have a negotiated F&amp;A rate before they can charge F&amp;A costs. The default small business rate of 40% is only applicable to SBIR (R43 &amp;R44) and STTR (R41 &amp; R42) applications. See the Division of Financial and Accounting Services (DFAS) at NIH to set up a rate: http://oamp.od.nih.gov/dfas/indirect-cost-branch/indirect-cost-submission </t>
  </si>
  <si>
    <t>Justification:</t>
  </si>
  <si>
    <t>Consortiums should each provide a budget justification following their detailed budget. The justification should be separate from the primary grantee's justification and address just those items that pertain to the consortium</t>
  </si>
  <si>
    <t xml:space="preserve">Principal Investigator:  </t>
  </si>
  <si>
    <t xml:space="preserve">Sponsor:  </t>
  </si>
  <si>
    <t xml:space="preserve">School/Department or Research Unit:  </t>
  </si>
  <si>
    <t xml:space="preserve">Project Dates:  </t>
  </si>
  <si>
    <t>Merit/Cost of Living Increases:</t>
  </si>
  <si>
    <t>Year 1</t>
  </si>
  <si>
    <t>Year 2</t>
  </si>
  <si>
    <t>Year 3</t>
  </si>
  <si>
    <t>Year 4</t>
  </si>
  <si>
    <t>Year 5</t>
  </si>
  <si>
    <t>Cumulative</t>
  </si>
  <si>
    <t>A.</t>
  </si>
  <si>
    <t>SENIOR PERSONNEL: PI/PD, Co-PI'S, Faculty and Other Senior Associates</t>
  </si>
  <si>
    <t>Acad Person Months</t>
  </si>
  <si>
    <t>Sumr Person Months</t>
  </si>
  <si>
    <t>TOTAL FUNDS REQUESTED</t>
  </si>
  <si>
    <t>FirstName  LastName</t>
  </si>
  <si>
    <t>Monthly Base</t>
  </si>
  <si>
    <t>Academic Effort</t>
  </si>
  <si>
    <t>Summer Effort</t>
  </si>
  <si>
    <t>Fringe Rate</t>
  </si>
  <si>
    <t>Salary Requested</t>
  </si>
  <si>
    <t>1.</t>
  </si>
  <si>
    <t xml:space="preserve">PI </t>
  </si>
  <si>
    <t>2.</t>
  </si>
  <si>
    <t>co1</t>
  </si>
  <si>
    <t>3.</t>
  </si>
  <si>
    <t>co2</t>
  </si>
  <si>
    <t>4.</t>
  </si>
  <si>
    <t>co3</t>
  </si>
  <si>
    <t>5.</t>
  </si>
  <si>
    <t>co4</t>
  </si>
  <si>
    <t>6.</t>
  </si>
  <si>
    <t>Senior Personnel</t>
  </si>
  <si>
    <t>TOTAL SENIOR PERSONNEL</t>
  </si>
  <si>
    <t>B.</t>
  </si>
  <si>
    <t>OTHER PERSONNEL (SHOW NUMBERS IN BOXES)</t>
  </si>
  <si>
    <t xml:space="preserve"> Post Doctoral Associates</t>
  </si>
  <si>
    <t xml:space="preserve"> Other (having the same monthly base)</t>
  </si>
  <si>
    <t xml:space="preserve"> Graduate Students</t>
  </si>
  <si>
    <t xml:space="preserve"> Undergraduate Students</t>
  </si>
  <si>
    <t xml:space="preserve"> Administrative (If Charged Directly)</t>
  </si>
  <si>
    <t xml:space="preserve"> Other (Not having the same base salary)</t>
  </si>
  <si>
    <t>TOTAL OTHER PERSONNEL</t>
  </si>
  <si>
    <t>TOTAL SALARIES AND WAGES (A+B)</t>
  </si>
  <si>
    <t>C.</t>
  </si>
  <si>
    <t>FRINGE BENEFITS (AUTOMATICALLY CALCULATED BASED ON ENTERED RATES)</t>
  </si>
  <si>
    <t>4</t>
  </si>
  <si>
    <t>5</t>
  </si>
  <si>
    <t>Other Personnel - Post Doctoral Associates</t>
  </si>
  <si>
    <t>Other Personnel - Other (having the same monthly base salary)</t>
  </si>
  <si>
    <t>Other Personnel -  Graduate Students</t>
  </si>
  <si>
    <t>Other Personnel -  Undergraduate Students</t>
  </si>
  <si>
    <t>Other Personnel -  Administrative (If Charged Directly)</t>
  </si>
  <si>
    <t>Other Personnel -  Other (Not having the same base salary)</t>
  </si>
  <si>
    <t>TOTAL FRINGE BENEFITS</t>
  </si>
  <si>
    <t>TOTAL SALARIES, WAGES AND FRINGE BENEFITS (A+B+C)</t>
  </si>
  <si>
    <t>D.</t>
  </si>
  <si>
    <t>PERMANENT EQUIPMENT (LIST ITEM AND DOLLAR AMOUNT FOR EACH ITEM EXCEEDING $5000)</t>
  </si>
  <si>
    <t>equipment item 1</t>
  </si>
  <si>
    <t>equipment item 2</t>
  </si>
  <si>
    <t>equipment item 3</t>
  </si>
  <si>
    <t>TOTAL PERMANENT EQUIPMENT</t>
  </si>
  <si>
    <t>E.</t>
  </si>
  <si>
    <t>TRAVEL</t>
  </si>
  <si>
    <t xml:space="preserve">Domestic </t>
  </si>
  <si>
    <t>Foreign</t>
  </si>
  <si>
    <t>TOTAL TRAVEL</t>
  </si>
  <si>
    <t>F.</t>
  </si>
  <si>
    <t>PARTICIPANT SUPPORT COSTS</t>
  </si>
  <si>
    <t>Stipends</t>
  </si>
  <si>
    <t>Yes</t>
  </si>
  <si>
    <t>Travel</t>
  </si>
  <si>
    <t>Subsistence</t>
  </si>
  <si>
    <t>Other</t>
  </si>
  <si>
    <t xml:space="preserve">TOTAL NUMBER OF PARTICIPANTS </t>
  </si>
  <si>
    <t>G.</t>
  </si>
  <si>
    <t>OTHER DIRECT COSTS</t>
  </si>
  <si>
    <t>Materials and Supplies</t>
  </si>
  <si>
    <t>Publication Costs / Documentation / Dissemination</t>
  </si>
  <si>
    <t>Consultant Services</t>
  </si>
  <si>
    <t>Animal and Animal Care</t>
  </si>
  <si>
    <t>Subawards</t>
  </si>
  <si>
    <t>a)</t>
  </si>
  <si>
    <t>Sub 1 direct costs</t>
  </si>
  <si>
    <t>b)</t>
  </si>
  <si>
    <t>Sub 1 indirect costs</t>
  </si>
  <si>
    <t>c)</t>
  </si>
  <si>
    <t>Sub 2 direct costs</t>
  </si>
  <si>
    <t>d)</t>
  </si>
  <si>
    <t>Sub 2 indirect costs</t>
  </si>
  <si>
    <t>Tuition</t>
  </si>
  <si>
    <t>7.</t>
  </si>
  <si>
    <t>Human Subject/Patient Costs</t>
  </si>
  <si>
    <t>8.</t>
  </si>
  <si>
    <t xml:space="preserve">Other </t>
  </si>
  <si>
    <t>9.</t>
  </si>
  <si>
    <t>TOTAL OTHER DIRECT COSTS</t>
  </si>
  <si>
    <t>H.</t>
  </si>
  <si>
    <t>TOTAL DIRECT COSTS (A THROUGH G)</t>
  </si>
  <si>
    <t>J.</t>
  </si>
  <si>
    <t xml:space="preserve">INDIRECT COSTS </t>
  </si>
  <si>
    <t>Modified Total Direct Cost (MTDC) Rate:</t>
  </si>
  <si>
    <t>Total Direct Cost (TDC) Rate:</t>
  </si>
  <si>
    <t>TOTAL INDIRECT COSTS (F&amp;A) [MTDC Rate * MTDC + TDC Rate * TDC]</t>
  </si>
  <si>
    <t>K.</t>
  </si>
  <si>
    <t>TOTAL COSTS</t>
  </si>
  <si>
    <t>Subawardee 1</t>
  </si>
  <si>
    <t>Subawardee 2</t>
  </si>
  <si>
    <t>Percent of Time &amp; Effort to Person Months (PM)</t>
  </si>
  <si>
    <t>Interactive Conversion Table</t>
  </si>
  <si>
    <t>3 month</t>
  </si>
  <si>
    <t>6 month</t>
  </si>
  <si>
    <t>9 month</t>
  </si>
  <si>
    <t>10month</t>
  </si>
  <si>
    <t>11 month</t>
  </si>
  <si>
    <t>12 month</t>
  </si>
  <si>
    <t>Summer Term</t>
  </si>
  <si>
    <t>Appointment</t>
  </si>
  <si>
    <t>Academic Year</t>
  </si>
  <si>
    <t>Calendar Year</t>
  </si>
  <si>
    <t xml:space="preserve">  % effort </t>
  </si>
  <si>
    <t>SM</t>
  </si>
  <si>
    <t>% effort</t>
  </si>
  <si>
    <t>PM</t>
  </si>
  <si>
    <t>Instructions:</t>
  </si>
  <si>
    <t>To use the chart simply insert the percent effort that you want to convert into the -0- of the 3 mo. Summer Term % effort line and hit enter.  The person month for 3, 6, 9, 10, 11 and 12 will be displayed simultaneously.</t>
  </si>
  <si>
    <t>There are three basic salary (wage) bases: Calendar Year, Academic Year and Summer Term. Here is a month/week/days breakout for each:</t>
  </si>
  <si>
    <t>Academic Year (AY)</t>
  </si>
  <si>
    <t>9 months</t>
  </si>
  <si>
    <t>39 weeks</t>
  </si>
  <si>
    <t>273 days</t>
  </si>
  <si>
    <t>Summer Term (SM)</t>
  </si>
  <si>
    <t>3 months</t>
  </si>
  <si>
    <t>13 weeks</t>
  </si>
  <si>
    <t>90 days</t>
  </si>
  <si>
    <t xml:space="preserve">Calendar Year (CY) </t>
  </si>
  <si>
    <t>12 months</t>
  </si>
  <si>
    <t>52 weeks</t>
  </si>
  <si>
    <t>365 days</t>
  </si>
  <si>
    <t xml:space="preserve"> </t>
  </si>
  <si>
    <t>To fill out the budget forms for the SF 424 R&amp;R grantees will need to convert percent-of-effort to person months.  Below are a two examples of how person months are applied:</t>
  </si>
  <si>
    <t>Example 1:</t>
  </si>
  <si>
    <t>A PI on an AY appointment at a salary of $63,000 will have a monthly salary of $7,000 (one-ninth of the AY). 25% of AY effort would equate to 2.25 person months (9x.25=2.25).  The Budget figure for that effort would be $15,750 (7,000 multiplied by 2.25 AY months).</t>
  </si>
  <si>
    <t>Example 2:</t>
  </si>
  <si>
    <t>A PI on a CY appointment at a salary of $72,000 will have a monthly salary of $6,000 (one-twelfth of total CY salary).  25% of CY effort would equate to 3 CY months (12x.25=3).  The budget figure for that effort would be$18,000 (6,000 multiplied by 3 CY months)..</t>
  </si>
  <si>
    <t>Detail on each trip, the destination, purpose, and expense, should be incorporated, including transportation, lodging, and per diem.  Some sponsors request explicit explanation if there is foreign travel.  Occasionally, sponsors also want extreme detail (e.g., miles driven * rate per mile).  Be aware, scrutiny of the mathematical validity will be applied in the review process.</t>
  </si>
  <si>
    <t>E</t>
  </si>
  <si>
    <t>Travel and Transportation</t>
  </si>
  <si>
    <t>Trip 1</t>
  </si>
  <si>
    <t>Destination:</t>
  </si>
  <si>
    <t>Airfare</t>
  </si>
  <si>
    <t>Total cost of tickets</t>
  </si>
  <si>
    <t>for</t>
  </si>
  <si>
    <t>ticket(s)</t>
  </si>
  <si>
    <t>"</t>
  </si>
  <si>
    <t>Lodging</t>
  </si>
  <si>
    <t>Cost per night</t>
  </si>
  <si>
    <t>night(s)</t>
  </si>
  <si>
    <t>Meals and Incidentals (M&amp;I)</t>
  </si>
  <si>
    <t>Cost per day</t>
  </si>
  <si>
    <t>day(s)</t>
  </si>
  <si>
    <t>Car rental</t>
  </si>
  <si>
    <t>Mileage</t>
  </si>
  <si>
    <t>Cost per mile</t>
  </si>
  <si>
    <t>mile(s)</t>
  </si>
  <si>
    <t>Parking</t>
  </si>
  <si>
    <t>Amount</t>
  </si>
  <si>
    <t>Transfers</t>
  </si>
  <si>
    <t>Miscellaneous</t>
  </si>
  <si>
    <t>Total cost of the trip</t>
  </si>
  <si>
    <t>Trip 2</t>
  </si>
  <si>
    <t>Trip 3</t>
  </si>
  <si>
    <t>Travel: In the budget justification, include the destination, number of people traveling and dates or duration of your stay for all anticipated travel. As with the equipment justification, it is important that you clearly state how the travel is directly related to your proposed research (e.g. you can go to a conference to present your research, but not just for the purpose of "staying current in your field"). You should refer to your institution's travel policy for guidance on how you should arrange the travel, but if your institution lacks a policy, it is expected that you will follow the U.S. federal government policy found here: http://www.gsa.gov/federaltravelregulation and  https://www.gsa.gov/travel-resources?topnav=.</t>
  </si>
  <si>
    <t xml:space="preserve"> https://www.gsa.gov/travel?topnav=travel</t>
  </si>
  <si>
    <t>GSA per diem travel rates:</t>
  </si>
  <si>
    <r>
      <t xml:space="preserve">Personnel make up sections A and B . </t>
    </r>
    <r>
      <rPr>
        <i/>
        <sz val="9"/>
        <color indexed="8"/>
        <rFont val="Helvetica"/>
        <scheme val="minor"/>
      </rPr>
      <t xml:space="preserve">All personnel from the applicant organization dedicating effort to the project should be listed on the personnel budget with their base salary and effort, even if they are not requesting salary support. </t>
    </r>
  </si>
  <si>
    <r>
      <t>Fringe Benefits:</t>
    </r>
    <r>
      <rPr>
        <sz val="9"/>
        <color indexed="8"/>
        <rFont val="Helvetica"/>
        <scheme val="minor"/>
      </rPr>
      <t xml:space="preserve"> The fringe benefits rate is based on your institution's policy; the NIH does not have a pre-set limit on fringe benefits. More information on what is included as fringe benefits can be found in the Grants Policy Statement at https://grants.nih.gov/grants/policy/nihgps/HTML5/section_12/12.8.1_salaries_and_fringe_benefits.htm. If you have questions about what rate to use, consult your institution's sponsored programs office.</t>
    </r>
  </si>
  <si>
    <r>
      <t>Senior/Key Personnel:</t>
    </r>
    <r>
      <rPr>
        <sz val="9"/>
        <color indexed="8"/>
        <rFont val="Helvetica"/>
        <scheme val="minor"/>
      </rPr>
      <t xml:space="preserve"> The Senior/Key Personnel section should include any senior or key personnel who are dedicating effort to this project. "Other Significant Contributors" who dedicate negligible effort should not be included. Some common significant contributors include: 1) CEOs of companies who provide overall leadership, but no direct contribution to the research; and 2) mentors for K awardees, who provide advice and guidance to the candidate but do not work on the project. Likewise, any consultants or collaborators who are not employed by the applicant organization should not be included in section A, but rather should be included in section F.3 of the budget (for consultants) or in section A of the consortium/subaward budget page (for collaborators).</t>
    </r>
  </si>
  <si>
    <r>
      <t>Postdoctoral Associates:</t>
    </r>
    <r>
      <rPr>
        <b/>
        <sz val="9"/>
        <color indexed="8"/>
        <rFont val="Helvetica"/>
        <scheme val="minor"/>
      </rPr>
      <t xml:space="preserve"> </t>
    </r>
    <r>
      <rPr>
        <sz val="9"/>
        <color indexed="8"/>
        <rFont val="Helvetica"/>
        <scheme val="minor"/>
      </rPr>
      <t>Postdocs can be listed in either section A or B depending on their level of involvement in project design and execution. If listed in section B, include the individuals' names and level of effort in the budget justification section.</t>
    </r>
  </si>
  <si>
    <r>
      <t>Other Personnel:</t>
    </r>
    <r>
      <rPr>
        <sz val="9"/>
        <color indexed="8"/>
        <rFont val="Helvetica"/>
        <scheme val="minor"/>
      </rPr>
      <t xml:space="preserve"> Other personnel can be listed by project role. If multiple people share the same role such as "lab technician", indicate the number of personnel to the left of the role description, add their person months together, and add their requested salaries together. The salaries of secretarial/clerical staff should normally be treated as F&amp;A costs. Direct charging of these costs may be appropriate where a major project or activity explicitly budgets for administrative or clerical services and individuals involved can be specifically identified with the project or activity [see Exhibit C of OMB Circular A-21 (relocated to 2 CFR, Part 220)]. Be specific in your budget justifications when describing other personnel's roles and responsibilities.</t>
    </r>
  </si>
  <si>
    <r>
      <t>Equipment:</t>
    </r>
    <r>
      <rPr>
        <b/>
        <sz val="9"/>
        <color indexed="8"/>
        <rFont val="Helvetica"/>
        <scheme val="minor"/>
      </rPr>
      <t xml:space="preserve"> </t>
    </r>
    <r>
      <rPr>
        <sz val="9"/>
        <color indexed="8"/>
        <rFont val="Helvetica"/>
        <scheme val="minor"/>
      </rPr>
      <t>Equipment is defined as an item of property that has an acquisition cost of $5,000 or more (unless the organization has established lower levels) and an expected service life of more than one year. Tips:</t>
    </r>
  </si>
  <si>
    <r>
      <t>Trainee Costs:</t>
    </r>
    <r>
      <rPr>
        <sz val="9"/>
        <color indexed="8"/>
        <rFont val="Helvetica"/>
        <scheme val="minor"/>
      </rPr>
      <t xml:space="preserve"> Leave this section blank unless otherwise stated in the FOA. Graduate student tuition remission can be entered in section F.8.</t>
    </r>
  </si>
  <si>
    <r>
      <t>Materials and Supplies:</t>
    </r>
    <r>
      <rPr>
        <b/>
        <sz val="9"/>
        <color indexed="8"/>
        <rFont val="Helvetica"/>
        <scheme val="minor"/>
      </rPr>
      <t xml:space="preserve"> </t>
    </r>
    <r>
      <rPr>
        <sz val="9"/>
        <color indexed="8"/>
        <rFont val="Helvetica"/>
        <scheme val="minor"/>
      </rPr>
      <t>In the budget justification, indicate general categories such as glassware, chemicals, animal costs, including an amount for each category. Categories that include costs less than $1,000 do not have to be itemized.</t>
    </r>
  </si>
  <si>
    <r>
      <t>Animal Costs:</t>
    </r>
    <r>
      <rPr>
        <sz val="9"/>
        <color indexed="8"/>
        <rFont val="Helvetica"/>
        <scheme val="minor"/>
      </rPr>
      <t xml:space="preserve"> While included under "materials and supplies", it is often helpful to include more specific details about how you developed your estimate for animal costs. Include the number of animals you expect to use, the purchase price for the animals (if you need to purchase any), and your animal facility's per diem care rate, if available.  Details are especially helpful if your animal care costs are unusually large or small. For example, if you plan to follow your animals for an abnormally long time period and do not include per diem rates, the reviewers may think you have budgeted too much for animal costs and may recommend a budget cut.</t>
    </r>
  </si>
  <si>
    <r>
      <t>Publication Costs:</t>
    </r>
    <r>
      <rPr>
        <b/>
        <sz val="9"/>
        <color indexed="8"/>
        <rFont val="Helvetica"/>
        <scheme val="minor"/>
      </rPr>
      <t xml:space="preserve"> </t>
    </r>
    <r>
      <rPr>
        <sz val="9"/>
        <color indexed="8"/>
        <rFont val="Helvetica"/>
        <scheme val="minor"/>
      </rPr>
      <t>You may include the costs associated with helping you disseminate your research findings from the proposed research. If this is a new application, you may want to delay publication costs until the later budget periods, once you have actually obtained data to share.</t>
    </r>
  </si>
  <si>
    <r>
      <t>Consultant Services:</t>
    </r>
    <r>
      <rPr>
        <b/>
        <sz val="9"/>
        <color indexed="8"/>
        <rFont val="Helvetica"/>
        <scheme val="minor"/>
      </rPr>
      <t xml:space="preserve"> </t>
    </r>
    <r>
      <rPr>
        <sz val="9"/>
        <color indexed="8"/>
        <rFont val="Helvetica"/>
        <scheme val="minor"/>
      </rPr>
      <t>Consultants differ from Consortiums in that they may provide advice, but should not be making decisions for the direction of the research. Typically, consultants will charge a fixed rate for their services that includes both their direct and F&amp;A costs. You do not need to report separate direct and F&amp;A costs for consultants; however, you should report how much of the total estimated costs will be spent on travel. Consultants are not subject to the salary cap restriction; however, any consultant charges should meet your institution's definition of "reasonableness".</t>
    </r>
  </si>
  <si>
    <r>
      <t>ADP/Computer Services:</t>
    </r>
    <r>
      <rPr>
        <sz val="9"/>
        <color indexed="8"/>
        <rFont val="Helvetica"/>
        <scheme val="minor"/>
      </rPr>
      <t xml:space="preserve"> The services you include here should be research specific computer services- such as reserving computing time on supercomputers or getting specialized software to help run your statistics. This section should not include your standard desktop office computer, laptop, or the standard tech support provided by your institution. Those types of charges should come out of the F&amp;A costs.</t>
    </r>
  </si>
  <si>
    <r>
      <t>Alterations and Renovations (A&amp;R):</t>
    </r>
    <r>
      <rPr>
        <sz val="9"/>
        <color indexed="8"/>
        <rFont val="Helvetica"/>
        <scheme val="minor"/>
      </rPr>
      <t xml:space="preserve"> A&amp;R does not include general maintenance projects (normally handled under F&amp;A) or projects exceeding $500,000 (considered "construction" projects). A&amp;R can be used for projects such as altering a room to make space for a new grant-related piece of equipment. If applicable:</t>
    </r>
  </si>
  <si>
    <r>
      <t>Research Patient Care Costs:</t>
    </r>
    <r>
      <rPr>
        <b/>
        <sz val="9"/>
        <color indexed="8"/>
        <rFont val="Helvetica"/>
        <scheme val="minor"/>
      </rPr>
      <t xml:space="preserve"> </t>
    </r>
    <r>
      <rPr>
        <sz val="9"/>
        <color indexed="8"/>
        <rFont val="Helvetica"/>
        <scheme val="minor"/>
      </rPr>
      <t>Few budgets contain patient care expenses, however if inpatient and/or outpatient costs are requested, the following information should be provided:</t>
    </r>
  </si>
  <si>
    <r>
      <t>Tuition:</t>
    </r>
    <r>
      <rPr>
        <b/>
        <sz val="9"/>
        <color indexed="8"/>
        <rFont val="Helvetica"/>
        <scheme val="minor"/>
      </rPr>
      <t xml:space="preserve"> </t>
    </r>
    <r>
      <rPr>
        <sz val="9"/>
        <color indexed="8"/>
        <rFont val="Helvetica"/>
        <scheme val="minor"/>
      </rPr>
      <t>In your budget justification, for any graduate students on your project, include what your school's tuition rates are. You may have to report both an in-state and out-of-state tuition rate. Depending on your school stipend and tuition levels, you may have to budget less than your school's full tuition rate in order to meet the graduate student compensation limit (equivalent to the NRSA zero-level postdoctorate stipend level).</t>
    </r>
  </si>
  <si>
    <r>
      <t>NOTE:</t>
    </r>
    <r>
      <rPr>
        <sz val="9"/>
        <color indexed="8"/>
        <rFont val="Helvetica"/>
        <scheme val="minor"/>
      </rPr>
      <t xml:space="preserve"> The $500K prior approval policy does not apply to applications submitted in response to RFAs or in response to other funding opportunity announcements including specific budgetary limits above $500K.</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</si>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</sst>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0.0%"/>
    <numFmt numFmtId="165" formatCode="&quot;$&quot;#,##0.00"/>
    <numFmt numFmtId="166" formatCode="&quot;$&quot;#,##0"/>
    <numFmt numFmtId="167" formatCode="#,##0&quot; &quot;;\(#,##0\)"/>
    <numFmt numFmtId="168" formatCode="&quot;$&quot;#,##0&quot; &quot;;\(&quot;$&quot;#,##0\)"/>
    <numFmt numFmtId="169" formatCode="&quot;$&quot;#,##0.00&quot; &quot;;\(&quot;$&quot;#,##0.00\)"/>
    <numFmt numFmtId="170" formatCode="[$-409]d\-mmm\-yyyy;@"/>
    <numFmt numFmtId="171" formatCode="_(\$* #,##0.00_);_(\$* \(#,##0.00\);_(\$* \-??_);_(@_)"/>
  </numFmts>
  <fonts count="24">
    <font>
      <sz val="9"/>
      <color indexed="8"/>
      <name val="Geneva"/>
    </font>
    <font>
      <b/>
      <sz val="14"/>
      <name val="Helvetica"/>
      <family val="2"/>
      <scheme val="minor"/>
    </font>
    <font>
      <sz val="9"/>
      <name val="Helvetica"/>
      <family val="2"/>
      <scheme val="minor"/>
    </font>
    <font>
      <sz val="11"/>
      <name val="Helvetica"/>
      <scheme val="minor"/>
    </font>
    <font>
      <b/>
      <sz val="11"/>
      <name val="Helvetica"/>
      <scheme val="minor"/>
    </font>
    <font>
      <b/>
      <u/>
      <sz val="11"/>
      <name val="Helvetica"/>
      <scheme val="minor"/>
    </font>
    <font>
      <sz val="11"/>
      <color theme="1"/>
      <name val="Helvetica"/>
      <family val="2"/>
      <scheme val="minor"/>
    </font>
    <font>
      <sz val="10"/>
      <name val="Arial"/>
      <family val="2"/>
    </font>
    <font>
      <u/>
      <sz val="9"/>
      <color theme="10"/>
      <name val="Geneva"/>
    </font>
    <font>
      <b/>
      <sz val="18"/>
      <color indexed="8"/>
      <name val="Helvetica"/>
      <scheme val="major"/>
    </font>
    <font>
      <sz val="9"/>
      <color indexed="8"/>
      <name val="Helvetica"/>
      <scheme val="major"/>
    </font>
    <font>
      <sz val="9"/>
      <color indexed="8"/>
      <name val="Helvetica"/>
      <scheme val="minor"/>
    </font>
    <font>
      <i/>
      <sz val="9"/>
      <color indexed="8"/>
      <name val="Helvetica"/>
      <scheme val="minor"/>
    </font>
    <font>
      <b/>
      <i/>
      <sz val="9"/>
      <color indexed="8"/>
      <name val="Helvetica"/>
      <scheme val="minor"/>
    </font>
    <font>
      <b/>
      <sz val="9"/>
      <color indexed="8"/>
      <name val="Helvetica"/>
      <scheme val="minor"/>
    </font>
    <font>
      <b/>
      <sz val="14"/>
      <color indexed="8"/>
      <name val="Helvetica"/>
      <scheme val="minor"/>
    </font>
    <font>
      <sz val="14"/>
      <color indexed="8"/>
      <name val="Helvetica"/>
      <scheme val="minor"/>
    </font>
    <font>
      <sz val="11"/>
      <color indexed="8"/>
      <name val="Helvetica"/>
      <scheme val="minor"/>
    </font>
    <font>
      <b/>
      <sz val="11"/>
      <color indexed="8"/>
      <name val="Helvetica"/>
      <scheme val="minor"/>
    </font>
    <font>
      <i/>
      <sz val="11"/>
      <color indexed="8"/>
      <name val="Helvetica"/>
      <scheme val="minor"/>
    </font>
    <font>
      <sz val="11"/>
      <color theme="0"/>
      <name val="Helvetica"/>
      <scheme val="minor"/>
    </font>
    <font>
      <b/>
      <sz val="12"/>
      <color indexed="8"/>
      <name val="Helvetica"/>
      <scheme val="minor"/>
    </font>
    <font>
      <sz val="48"/>
      <color indexed="8"/>
      <name val="Helvetica"/>
      <scheme val="minor"/>
    </font>
    <font>
      <u/>
      <sz val="9"/>
      <color theme="10"/>
      <name val="Helvetica"/>
      <scheme val="minor"/>
    </font>
  </fonts>
  <fills count="9">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9"/>
        <bgColor indexed="64"/>
      </patternFill>
    </fill>
    <fill>
      <patternFill patternType="solid">
        <fgColor indexed="41"/>
        <bgColor indexed="64"/>
      </patternFill>
    </fill>
    <fill>
      <patternFill patternType="solid">
        <fgColor theme="0"/>
        <bgColor indexed="64"/>
      </patternFill>
    </fill>
    <fill>
      <patternFill patternType="solid">
        <fgColor rgb="FFFFC000"/>
        <bgColor indexed="64"/>
      </patternFill>
    </fill>
    <fill>
      <patternFill patternType="solid">
        <fgColor rgb="FFFFC000"/>
        <bgColor indexed="38"/>
      </patternFill>
    </fill>
  </fills>
  <borders count="59">
    <border>
      <left/>
      <right/>
      <top/>
      <bottom/>
      <diagonal/>
    </border>
    <border>
      <left style="thin">
        <color indexed="10"/>
      </left>
      <right/>
      <top/>
      <bottom/>
      <diagonal/>
    </border>
    <border>
      <left/>
      <right/>
      <top/>
      <bottom/>
      <diagonal/>
    </border>
    <border>
      <left/>
      <right style="thin">
        <color indexed="10"/>
      </right>
      <top/>
      <bottom/>
      <diagonal/>
    </border>
    <border>
      <left/>
      <right/>
      <top style="thin">
        <color indexed="8"/>
      </top>
      <bottom/>
      <diagonal/>
    </border>
    <border>
      <left/>
      <right style="thin">
        <color indexed="8"/>
      </right>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10"/>
      </left>
      <right style="thin">
        <color indexed="10"/>
      </right>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8"/>
      </right>
      <top/>
      <bottom style="thin">
        <color indexed="64"/>
      </bottom>
      <diagonal/>
    </border>
    <border>
      <left style="thin">
        <color indexed="8"/>
      </left>
      <right/>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10"/>
      </right>
      <top/>
      <bottom style="thin">
        <color indexed="64"/>
      </bottom>
      <diagonal/>
    </border>
    <border>
      <left style="thin">
        <color indexed="10"/>
      </left>
      <right style="thin">
        <color indexed="10"/>
      </right>
      <top/>
      <bottom style="thin">
        <color indexed="64"/>
      </bottom>
      <diagonal/>
    </border>
    <border>
      <left style="thin">
        <color indexed="10"/>
      </left>
      <right/>
      <top/>
      <bottom style="thin">
        <color indexed="64"/>
      </bottom>
      <diagonal/>
    </border>
    <border>
      <left style="hair">
        <color indexed="55"/>
      </left>
      <right style="hair">
        <color indexed="51"/>
      </right>
      <top style="thin">
        <color indexed="64"/>
      </top>
      <bottom style="hair">
        <color indexed="22"/>
      </bottom>
      <diagonal/>
    </border>
    <border>
      <left style="hair">
        <color indexed="51"/>
      </left>
      <right style="hair">
        <color indexed="51"/>
      </right>
      <top style="thin">
        <color indexed="64"/>
      </top>
      <bottom style="hair">
        <color indexed="22"/>
      </bottom>
      <diagonal/>
    </border>
    <border>
      <left/>
      <right/>
      <top style="thin">
        <color indexed="64"/>
      </top>
      <bottom style="hair">
        <color indexed="22"/>
      </bottom>
      <diagonal/>
    </border>
    <border>
      <left style="hair">
        <color indexed="51"/>
      </left>
      <right/>
      <top style="thin">
        <color indexed="64"/>
      </top>
      <bottom style="hair">
        <color indexed="22"/>
      </bottom>
      <diagonal/>
    </border>
    <border>
      <left style="thin">
        <color indexed="64"/>
      </left>
      <right style="thin">
        <color indexed="64"/>
      </right>
      <top style="thin">
        <color indexed="64"/>
      </top>
      <bottom/>
      <diagonal/>
    </border>
    <border>
      <left style="hair">
        <color indexed="55"/>
      </left>
      <right style="hair">
        <color indexed="51"/>
      </right>
      <top style="hair">
        <color indexed="22"/>
      </top>
      <bottom style="hair">
        <color indexed="22"/>
      </bottom>
      <diagonal/>
    </border>
    <border>
      <left style="hair">
        <color indexed="51"/>
      </left>
      <right style="hair">
        <color indexed="51"/>
      </right>
      <top style="hair">
        <color indexed="22"/>
      </top>
      <bottom style="hair">
        <color indexed="22"/>
      </bottom>
      <diagonal/>
    </border>
    <border>
      <left/>
      <right/>
      <top style="hair">
        <color indexed="22"/>
      </top>
      <bottom style="hair">
        <color indexed="22"/>
      </bottom>
      <diagonal/>
    </border>
    <border>
      <left style="hair">
        <color indexed="51"/>
      </left>
      <right/>
      <top style="hair">
        <color indexed="22"/>
      </top>
      <bottom style="hair">
        <color indexed="22"/>
      </bottom>
      <diagonal/>
    </border>
    <border>
      <left style="thin">
        <color indexed="64"/>
      </left>
      <right style="thin">
        <color indexed="64"/>
      </right>
      <top/>
      <bottom/>
      <diagonal/>
    </border>
    <border>
      <left style="thin">
        <color indexed="64"/>
      </left>
      <right/>
      <top style="hair">
        <color indexed="22"/>
      </top>
      <bottom/>
      <diagonal/>
    </border>
    <border>
      <left style="thin">
        <color indexed="64"/>
      </left>
      <right/>
      <top style="hair">
        <color indexed="22"/>
      </top>
      <bottom style="thin">
        <color indexed="64"/>
      </bottom>
      <diagonal/>
    </border>
    <border>
      <left style="hair">
        <color indexed="55"/>
      </left>
      <right style="hair">
        <color indexed="51"/>
      </right>
      <top style="hair">
        <color indexed="22"/>
      </top>
      <bottom style="thin">
        <color indexed="64"/>
      </bottom>
      <diagonal/>
    </border>
    <border>
      <left style="hair">
        <color indexed="51"/>
      </left>
      <right style="hair">
        <color indexed="51"/>
      </right>
      <top style="hair">
        <color indexed="22"/>
      </top>
      <bottom style="thin">
        <color indexed="64"/>
      </bottom>
      <diagonal/>
    </border>
    <border>
      <left/>
      <right/>
      <top style="hair">
        <color indexed="22"/>
      </top>
      <bottom style="thin">
        <color indexed="64"/>
      </bottom>
      <diagonal/>
    </border>
    <border>
      <left style="hair">
        <color indexed="51"/>
      </left>
      <right/>
      <top style="hair">
        <color indexed="22"/>
      </top>
      <bottom style="thin">
        <color indexed="64"/>
      </bottom>
      <diagonal/>
    </border>
    <border>
      <left style="thin">
        <color indexed="64"/>
      </left>
      <right style="thin">
        <color indexed="64"/>
      </right>
      <top/>
      <bottom style="thin">
        <color indexed="64"/>
      </bottom>
      <diagonal/>
    </border>
    <border>
      <left style="thin">
        <color indexed="55"/>
      </left>
      <right/>
      <top style="thin">
        <color indexed="64"/>
      </top>
      <bottom/>
      <diagonal/>
    </border>
    <border>
      <left/>
      <right/>
      <top/>
      <bottom style="thin">
        <color indexed="64"/>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10"/>
      </right>
      <top/>
      <bottom style="thin">
        <color indexed="8"/>
      </bottom>
      <diagonal/>
    </border>
    <border>
      <left/>
      <right/>
      <top/>
      <bottom style="thin">
        <color auto="1"/>
      </bottom>
      <diagonal/>
    </border>
  </borders>
  <cellStyleXfs count="10">
    <xf numFmtId="0" fontId="0" fillId="0" borderId="0" applyNumberFormat="0" applyFill="0" applyBorder="0" applyProtection="0"/>
    <xf numFmtId="0" fontId="6" fillId="0" borderId="2"/>
    <xf numFmtId="43" fontId="7" fillId="0" borderId="2" applyFont="0" applyFill="0" applyBorder="0" applyAlignment="0" applyProtection="0"/>
    <xf numFmtId="44" fontId="6" fillId="0" borderId="2" applyFont="0" applyFill="0" applyBorder="0" applyAlignment="0" applyProtection="0"/>
    <xf numFmtId="44" fontId="7" fillId="0" borderId="2" applyFont="0" applyFill="0" applyBorder="0" applyAlignment="0" applyProtection="0"/>
    <xf numFmtId="0" fontId="7" fillId="0" borderId="2"/>
    <xf numFmtId="9" fontId="6" fillId="0" borderId="2" applyFont="0" applyFill="0" applyBorder="0" applyAlignment="0" applyProtection="0"/>
    <xf numFmtId="9" fontId="7" fillId="0" borderId="2" applyFont="0" applyFill="0" applyBorder="0" applyAlignment="0" applyProtection="0"/>
    <xf numFmtId="171" fontId="7" fillId="0" borderId="2" applyFill="0" applyBorder="0" applyAlignment="0" applyProtection="0"/>
    <xf numFmtId="0" fontId="8" fillId="0" borderId="0" applyNumberFormat="0" applyFill="0" applyBorder="0" applyAlignment="0" applyProtection="0"/>
  </cellStyleXfs>
  <cellXfs count="411">
    <xf numFmtId="0" fontId="0" fillId="0" borderId="0" xfId="0"/>
    <xf numFmtId="0" fontId="0" fillId="0" borderId="0" xfId="0" applyAlignment="1">
      <alignment wrapText="1"/>
    </xf>
    <xf numFmtId="0" fontId="10" fillId="0" borderId="0" xfId="0" applyFont="1" applyAlignment="1">
      <alignment wrapText="1"/>
    </xf>
    <xf numFmtId="0" fontId="11" fillId="0" borderId="0" xfId="0" applyFont="1" applyAlignment="1">
      <alignment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11" fillId="0" borderId="0" xfId="0" applyFont="1"/>
    <xf numFmtId="0" fontId="4" fillId="0" borderId="14" xfId="5" applyFont="1" applyBorder="1" applyProtection="1">
      <protection locked="0"/>
    </xf>
    <xf numFmtId="0" fontId="3" fillId="0" borderId="34" xfId="5" applyFont="1" applyBorder="1" applyProtection="1">
      <protection locked="0"/>
    </xf>
    <xf numFmtId="171" fontId="3" fillId="0" borderId="35" xfId="8" applyFont="1" applyFill="1" applyBorder="1" applyAlignment="1" applyProtection="1">
      <protection locked="0"/>
    </xf>
    <xf numFmtId="0" fontId="3" fillId="0" borderId="36" xfId="5" applyFont="1" applyBorder="1" applyAlignment="1" applyProtection="1">
      <alignment horizontal="center"/>
      <protection locked="0"/>
    </xf>
    <xf numFmtId="0" fontId="3" fillId="0" borderId="35" xfId="5" applyFont="1" applyBorder="1" applyAlignment="1" applyProtection="1">
      <alignment horizontal="center"/>
      <protection locked="0"/>
    </xf>
    <xf numFmtId="0" fontId="3" fillId="0" borderId="37" xfId="5" applyFont="1" applyBorder="1" applyAlignment="1" applyProtection="1">
      <alignment horizontal="left" indent="1"/>
      <protection locked="0"/>
    </xf>
    <xf numFmtId="0" fontId="4" fillId="0" borderId="17" xfId="5" applyFont="1" applyBorder="1" applyProtection="1">
      <protection locked="0"/>
    </xf>
    <xf numFmtId="0" fontId="3" fillId="0" borderId="39" xfId="5" applyFont="1" applyBorder="1" applyAlignment="1" applyProtection="1">
      <alignment horizontal="center"/>
      <protection locked="0"/>
    </xf>
    <xf numFmtId="171" fontId="3" fillId="0" borderId="40" xfId="8" applyFont="1" applyFill="1" applyBorder="1" applyAlignment="1" applyProtection="1">
      <protection locked="0"/>
    </xf>
    <xf numFmtId="0" fontId="3" fillId="0" borderId="41" xfId="5" applyFont="1" applyBorder="1" applyAlignment="1" applyProtection="1">
      <alignment horizontal="center"/>
      <protection locked="0"/>
    </xf>
    <xf numFmtId="0" fontId="3" fillId="0" borderId="42" xfId="5" applyFont="1" applyBorder="1" applyAlignment="1" applyProtection="1">
      <alignment horizontal="left" indent="1"/>
      <protection locked="0"/>
    </xf>
    <xf numFmtId="0" fontId="4" fillId="0" borderId="44" xfId="5" applyFont="1" applyBorder="1" applyProtection="1">
      <protection locked="0"/>
    </xf>
    <xf numFmtId="0" fontId="3" fillId="0" borderId="39" xfId="5" applyFont="1" applyBorder="1" applyProtection="1">
      <protection locked="0"/>
    </xf>
    <xf numFmtId="0" fontId="3" fillId="0" borderId="17" xfId="5" applyFont="1" applyBorder="1" applyProtection="1">
      <protection locked="0"/>
    </xf>
    <xf numFmtId="0" fontId="3" fillId="0" borderId="39" xfId="5" applyFont="1" applyBorder="1" applyAlignment="1" applyProtection="1">
      <alignment horizontal="left"/>
      <protection locked="0"/>
    </xf>
    <xf numFmtId="0" fontId="3" fillId="0" borderId="40" xfId="5" applyFont="1" applyBorder="1" applyAlignment="1" applyProtection="1">
      <alignment horizontal="center"/>
      <protection locked="0"/>
    </xf>
    <xf numFmtId="0" fontId="4" fillId="0" borderId="45" xfId="5" applyFont="1" applyBorder="1" applyProtection="1">
      <protection locked="0"/>
    </xf>
    <xf numFmtId="0" fontId="3" fillId="0" borderId="46" xfId="5" applyFont="1" applyBorder="1" applyProtection="1">
      <protection locked="0"/>
    </xf>
    <xf numFmtId="171" fontId="3" fillId="0" borderId="47" xfId="8" applyFont="1" applyFill="1" applyBorder="1" applyAlignment="1" applyProtection="1">
      <protection locked="0"/>
    </xf>
    <xf numFmtId="0" fontId="3" fillId="0" borderId="48" xfId="5" applyFont="1" applyBorder="1" applyAlignment="1" applyProtection="1">
      <alignment horizontal="center"/>
      <protection locked="0"/>
    </xf>
    <xf numFmtId="0" fontId="3" fillId="0" borderId="47" xfId="5" applyFont="1" applyBorder="1" applyAlignment="1" applyProtection="1">
      <alignment horizontal="center"/>
      <protection locked="0"/>
    </xf>
    <xf numFmtId="0" fontId="3" fillId="0" borderId="49" xfId="5" applyFont="1" applyBorder="1" applyAlignment="1" applyProtection="1">
      <alignment horizontal="left" indent="1"/>
      <protection locked="0"/>
    </xf>
    <xf numFmtId="166" fontId="17" fillId="7" borderId="2" xfId="0" applyNumberFormat="1" applyFont="1" applyFill="1" applyBorder="1" applyAlignment="1" applyProtection="1">
      <alignment horizontal="right"/>
    </xf>
    <xf numFmtId="166" fontId="17" fillId="7" borderId="53" xfId="0" applyNumberFormat="1" applyFont="1" applyFill="1" applyBorder="1" applyAlignment="1" applyProtection="1">
      <alignment horizontal="right"/>
    </xf>
    <xf numFmtId="166" fontId="18" fillId="7" borderId="4" xfId="0" applyNumberFormat="1" applyFont="1" applyFill="1" applyBorder="1" applyAlignment="1" applyProtection="1">
      <alignment horizontal="right"/>
    </xf>
    <xf numFmtId="0" fontId="15" fillId="2" borderId="14" xfId="0" applyNumberFormat="1" applyFont="1" applyFill="1" applyBorder="1" applyAlignment="1" applyProtection="1">
      <alignment horizontal="center"/>
      <protection locked="0"/>
    </xf>
    <xf numFmtId="0" fontId="16" fillId="2" borderId="15" xfId="0" applyNumberFormat="1" applyFont="1" applyFill="1" applyBorder="1" applyAlignment="1" applyProtection="1">
      <alignment horizontal="center"/>
      <protection locked="0"/>
    </xf>
    <xf numFmtId="0" fontId="16" fillId="2" borderId="17" xfId="0" applyNumberFormat="1" applyFont="1" applyFill="1" applyBorder="1" applyAlignment="1" applyProtection="1">
      <alignment horizontal="center"/>
      <protection locked="0"/>
    </xf>
    <xf numFmtId="0" fontId="11" fillId="0" borderId="0" xfId="0" applyNumberFormat="1" applyFont="1" applyProtection="1">
      <protection locked="0"/>
    </xf>
    <xf numFmtId="0" fontId="11" fillId="0" borderId="0" xfId="0" applyFont="1" applyProtection="1">
      <protection locked="0"/>
    </xf>
    <xf numFmtId="0" fontId="16" fillId="2" borderId="2" xfId="0" applyNumberFormat="1" applyFont="1" applyFill="1" applyBorder="1" applyAlignment="1" applyProtection="1">
      <alignment horizontal="center"/>
      <protection locked="0"/>
    </xf>
    <xf numFmtId="49" fontId="15" fillId="2" borderId="2" xfId="0" applyNumberFormat="1" applyFont="1" applyFill="1" applyBorder="1" applyProtection="1">
      <protection locked="0"/>
    </xf>
    <xf numFmtId="49" fontId="15" fillId="2" borderId="17" xfId="0" applyNumberFormat="1" applyFont="1" applyFill="1" applyBorder="1" applyProtection="1">
      <protection locked="0"/>
    </xf>
    <xf numFmtId="0" fontId="17" fillId="2" borderId="17" xfId="0" applyNumberFormat="1" applyFont="1" applyFill="1" applyBorder="1" applyProtection="1">
      <protection locked="0"/>
    </xf>
    <xf numFmtId="0" fontId="17" fillId="2" borderId="2" xfId="0" applyNumberFormat="1" applyFont="1" applyFill="1" applyBorder="1" applyProtection="1">
      <protection locked="0"/>
    </xf>
    <xf numFmtId="0" fontId="15" fillId="2" borderId="2" xfId="0" applyNumberFormat="1" applyFont="1" applyFill="1" applyBorder="1" applyAlignment="1" applyProtection="1">
      <alignment horizontal="right"/>
      <protection locked="0"/>
    </xf>
    <xf numFmtId="0" fontId="16" fillId="2" borderId="4" xfId="0" applyNumberFormat="1" applyFont="1" applyFill="1" applyBorder="1" applyAlignment="1" applyProtection="1">
      <alignment horizontal="center"/>
      <protection locked="0"/>
    </xf>
    <xf numFmtId="0" fontId="11" fillId="0" borderId="2" xfId="0" applyNumberFormat="1" applyFont="1" applyBorder="1" applyProtection="1">
      <protection locked="0"/>
    </xf>
    <xf numFmtId="0" fontId="11" fillId="0" borderId="2" xfId="0" applyFont="1" applyBorder="1" applyProtection="1">
      <protection locked="0"/>
    </xf>
    <xf numFmtId="0" fontId="11" fillId="2" borderId="2" xfId="0" applyNumberFormat="1" applyFont="1" applyFill="1" applyBorder="1" applyProtection="1">
      <protection locked="0"/>
    </xf>
    <xf numFmtId="0" fontId="15" fillId="2" borderId="2" xfId="0" applyNumberFormat="1" applyFont="1" applyFill="1" applyBorder="1" applyProtection="1">
      <protection locked="0"/>
    </xf>
    <xf numFmtId="0" fontId="18" fillId="2" borderId="2" xfId="0" applyNumberFormat="1" applyFont="1" applyFill="1" applyBorder="1" applyAlignment="1" applyProtection="1">
      <alignment horizontal="left"/>
      <protection locked="0"/>
    </xf>
    <xf numFmtId="0" fontId="17" fillId="2" borderId="19" xfId="0" applyNumberFormat="1" applyFont="1" applyFill="1" applyBorder="1" applyProtection="1">
      <protection locked="0"/>
    </xf>
    <xf numFmtId="0" fontId="16" fillId="2" borderId="52" xfId="0" applyNumberFormat="1" applyFont="1" applyFill="1" applyBorder="1" applyAlignment="1" applyProtection="1">
      <alignment horizontal="center"/>
      <protection locked="0"/>
    </xf>
    <xf numFmtId="0" fontId="18" fillId="2" borderId="52" xfId="0" applyNumberFormat="1" applyFont="1" applyFill="1" applyBorder="1" applyAlignment="1" applyProtection="1">
      <alignment horizontal="left"/>
      <protection locked="0"/>
    </xf>
    <xf numFmtId="49" fontId="15" fillId="2" borderId="52" xfId="0" applyNumberFormat="1" applyFont="1" applyFill="1" applyBorder="1" applyAlignment="1" applyProtection="1">
      <alignment horizontal="right"/>
      <protection locked="0"/>
    </xf>
    <xf numFmtId="164" fontId="16" fillId="3" borderId="52" xfId="0" applyNumberFormat="1" applyFont="1" applyFill="1" applyBorder="1" applyAlignment="1" applyProtection="1">
      <alignment horizontal="center"/>
      <protection locked="0"/>
    </xf>
    <xf numFmtId="0" fontId="17" fillId="2" borderId="52" xfId="0" applyNumberFormat="1" applyFont="1" applyFill="1" applyBorder="1" applyProtection="1">
      <protection locked="0"/>
    </xf>
    <xf numFmtId="0" fontId="11" fillId="2" borderId="52" xfId="0" applyNumberFormat="1" applyFont="1" applyFill="1" applyBorder="1" applyAlignment="1" applyProtection="1">
      <alignment horizontal="center"/>
      <protection locked="0"/>
    </xf>
    <xf numFmtId="0" fontId="17" fillId="2" borderId="5" xfId="0" applyNumberFormat="1" applyFont="1" applyFill="1" applyBorder="1" applyProtection="1">
      <protection locked="0"/>
    </xf>
    <xf numFmtId="0" fontId="17" fillId="2" borderId="6" xfId="0" applyNumberFormat="1" applyFont="1" applyFill="1" applyBorder="1" applyProtection="1">
      <protection locked="0"/>
    </xf>
    <xf numFmtId="0" fontId="17" fillId="2" borderId="4" xfId="0" applyNumberFormat="1" applyFont="1" applyFill="1" applyBorder="1" applyProtection="1">
      <protection locked="0"/>
    </xf>
    <xf numFmtId="0" fontId="17" fillId="2" borderId="7" xfId="0" applyNumberFormat="1" applyFont="1" applyFill="1" applyBorder="1" applyProtection="1">
      <protection locked="0"/>
    </xf>
    <xf numFmtId="0" fontId="18" fillId="2" borderId="23" xfId="0" applyNumberFormat="1" applyFont="1" applyFill="1" applyBorder="1" applyProtection="1">
      <protection locked="0"/>
    </xf>
    <xf numFmtId="49" fontId="18" fillId="2" borderId="17" xfId="0" applyNumberFormat="1" applyFont="1" applyFill="1" applyBorder="1" applyAlignment="1" applyProtection="1">
      <alignment vertical="top"/>
      <protection locked="0"/>
    </xf>
    <xf numFmtId="0" fontId="17" fillId="2" borderId="2" xfId="0" applyNumberFormat="1" applyFont="1" applyFill="1" applyBorder="1" applyAlignment="1" applyProtection="1">
      <alignment wrapText="1"/>
      <protection locked="0"/>
    </xf>
    <xf numFmtId="0" fontId="18" fillId="2" borderId="2" xfId="0" applyNumberFormat="1" applyFont="1" applyFill="1" applyBorder="1" applyAlignment="1" applyProtection="1">
      <alignment wrapText="1"/>
      <protection locked="0"/>
    </xf>
    <xf numFmtId="0" fontId="18" fillId="2" borderId="5" xfId="0" applyNumberFormat="1" applyFont="1" applyFill="1" applyBorder="1" applyAlignment="1" applyProtection="1">
      <alignment wrapText="1"/>
      <protection locked="0"/>
    </xf>
    <xf numFmtId="0" fontId="18" fillId="2" borderId="8" xfId="0" applyNumberFormat="1" applyFont="1" applyFill="1" applyBorder="1" applyAlignment="1" applyProtection="1">
      <alignment wrapText="1"/>
      <protection locked="0"/>
    </xf>
    <xf numFmtId="49" fontId="18" fillId="2" borderId="2" xfId="0" applyNumberFormat="1" applyFont="1" applyFill="1" applyBorder="1" applyAlignment="1" applyProtection="1">
      <alignment horizontal="center" wrapText="1"/>
      <protection locked="0"/>
    </xf>
    <xf numFmtId="0" fontId="17" fillId="2" borderId="5" xfId="0" applyNumberFormat="1" applyFont="1" applyFill="1" applyBorder="1" applyAlignment="1" applyProtection="1">
      <alignment horizontal="center" vertical="center"/>
      <protection locked="0"/>
    </xf>
    <xf numFmtId="0" fontId="18" fillId="2" borderId="8" xfId="0" applyNumberFormat="1" applyFont="1" applyFill="1" applyBorder="1" applyAlignment="1" applyProtection="1">
      <alignment horizontal="right"/>
      <protection locked="0"/>
    </xf>
    <xf numFmtId="0" fontId="17" fillId="2" borderId="8" xfId="0" applyNumberFormat="1" applyFont="1" applyFill="1" applyBorder="1" applyAlignment="1" applyProtection="1">
      <alignment horizontal="center" vertical="center"/>
      <protection locked="0"/>
    </xf>
    <xf numFmtId="49" fontId="18" fillId="2" borderId="18" xfId="0" applyNumberFormat="1" applyFont="1" applyFill="1" applyBorder="1" applyAlignment="1" applyProtection="1">
      <alignment horizontal="center" wrapText="1"/>
      <protection locked="0"/>
    </xf>
    <xf numFmtId="0" fontId="17" fillId="2" borderId="17" xfId="0" applyNumberFormat="1" applyFont="1" applyFill="1" applyBorder="1" applyAlignment="1" applyProtection="1">
      <alignment wrapText="1"/>
      <protection locked="0"/>
    </xf>
    <xf numFmtId="49" fontId="17" fillId="2" borderId="2" xfId="0" applyNumberFormat="1" applyFont="1" applyFill="1" applyBorder="1" applyAlignment="1" applyProtection="1">
      <alignment wrapText="1"/>
      <protection locked="0"/>
    </xf>
    <xf numFmtId="49" fontId="18" fillId="2" borderId="53" xfId="0" applyNumberFormat="1" applyFont="1" applyFill="1" applyBorder="1" applyAlignment="1" applyProtection="1">
      <alignment horizontal="center" wrapText="1"/>
      <protection locked="0"/>
    </xf>
    <xf numFmtId="0" fontId="18" fillId="2" borderId="2" xfId="0" applyNumberFormat="1" applyFont="1" applyFill="1" applyBorder="1" applyAlignment="1" applyProtection="1">
      <alignment horizontal="center" wrapText="1"/>
      <protection locked="0"/>
    </xf>
    <xf numFmtId="0" fontId="18" fillId="2" borderId="2" xfId="0" applyNumberFormat="1" applyFont="1" applyFill="1" applyBorder="1" applyAlignment="1" applyProtection="1">
      <alignment horizontal="center" vertical="top" wrapText="1"/>
      <protection locked="0"/>
    </xf>
    <xf numFmtId="0" fontId="18" fillId="2" borderId="5" xfId="0" applyNumberFormat="1" applyFont="1" applyFill="1" applyBorder="1" applyAlignment="1" applyProtection="1">
      <alignment horizontal="center" wrapText="1"/>
      <protection locked="0"/>
    </xf>
    <xf numFmtId="165" fontId="17" fillId="2" borderId="8" xfId="0" applyNumberFormat="1" applyFont="1" applyFill="1" applyBorder="1" applyAlignment="1" applyProtection="1">
      <alignment wrapText="1"/>
      <protection locked="0"/>
    </xf>
    <xf numFmtId="165" fontId="17" fillId="2" borderId="2" xfId="0" applyNumberFormat="1" applyFont="1" applyFill="1" applyBorder="1" applyAlignment="1" applyProtection="1">
      <alignment wrapText="1"/>
      <protection locked="0"/>
    </xf>
    <xf numFmtId="0" fontId="18" fillId="2" borderId="8" xfId="0" applyNumberFormat="1" applyFont="1" applyFill="1" applyBorder="1" applyAlignment="1" applyProtection="1">
      <alignment horizontal="center" wrapText="1"/>
      <protection locked="0"/>
    </xf>
    <xf numFmtId="0" fontId="11" fillId="0" borderId="0" xfId="0" applyNumberFormat="1" applyFont="1" applyAlignment="1" applyProtection="1">
      <alignment wrapText="1"/>
      <protection locked="0"/>
    </xf>
    <xf numFmtId="0" fontId="11" fillId="0" borderId="0" xfId="0" applyFont="1" applyAlignment="1" applyProtection="1">
      <alignment wrapText="1"/>
      <protection locked="0"/>
    </xf>
    <xf numFmtId="49" fontId="18" fillId="2" borderId="5" xfId="0" applyNumberFormat="1" applyFont="1" applyFill="1" applyBorder="1" applyAlignment="1" applyProtection="1">
      <alignment horizontal="left"/>
      <protection locked="0"/>
    </xf>
    <xf numFmtId="0" fontId="17" fillId="2" borderId="10" xfId="0" applyNumberFormat="1" applyFont="1" applyFill="1" applyBorder="1" applyProtection="1">
      <protection locked="0"/>
    </xf>
    <xf numFmtId="166" fontId="17" fillId="3" borderId="11" xfId="0" applyNumberFormat="1" applyFont="1" applyFill="1" applyBorder="1" applyAlignment="1" applyProtection="1">
      <alignment horizontal="right"/>
      <protection locked="0"/>
    </xf>
    <xf numFmtId="166" fontId="17" fillId="2" borderId="10" xfId="0" applyNumberFormat="1" applyFont="1" applyFill="1" applyBorder="1" applyAlignment="1" applyProtection="1">
      <alignment horizontal="right"/>
      <protection locked="0"/>
    </xf>
    <xf numFmtId="10" fontId="17" fillId="3" borderId="11" xfId="0" applyNumberFormat="1" applyFont="1" applyFill="1" applyBorder="1" applyAlignment="1" applyProtection="1">
      <alignment horizontal="right"/>
      <protection locked="0"/>
    </xf>
    <xf numFmtId="10" fontId="17" fillId="2" borderId="10" xfId="0" applyNumberFormat="1" applyFont="1" applyFill="1" applyBorder="1" applyAlignment="1" applyProtection="1">
      <alignment horizontal="right"/>
      <protection locked="0"/>
    </xf>
    <xf numFmtId="9" fontId="17" fillId="2" borderId="10" xfId="0" applyNumberFormat="1" applyFont="1" applyFill="1" applyBorder="1" applyAlignment="1" applyProtection="1">
      <alignment horizontal="right"/>
      <protection locked="0"/>
    </xf>
    <xf numFmtId="10" fontId="17" fillId="3" borderId="11" xfId="0" applyNumberFormat="1" applyFont="1" applyFill="1" applyBorder="1" applyProtection="1">
      <protection locked="0"/>
    </xf>
    <xf numFmtId="164" fontId="17" fillId="2" borderId="10" xfId="0" applyNumberFormat="1" applyFont="1" applyFill="1" applyBorder="1" applyProtection="1">
      <protection locked="0"/>
    </xf>
    <xf numFmtId="2" fontId="17" fillId="3" borderId="11" xfId="0" applyNumberFormat="1" applyFont="1" applyFill="1" applyBorder="1" applyAlignment="1" applyProtection="1">
      <alignment horizontal="right"/>
      <protection locked="0"/>
    </xf>
    <xf numFmtId="2" fontId="17" fillId="2" borderId="10" xfId="0" applyNumberFormat="1" applyFont="1" applyFill="1" applyBorder="1" applyAlignment="1" applyProtection="1">
      <alignment horizontal="right"/>
      <protection locked="0"/>
    </xf>
    <xf numFmtId="2" fontId="17" fillId="2" borderId="8" xfId="0" applyNumberFormat="1" applyFont="1" applyFill="1" applyBorder="1" applyAlignment="1" applyProtection="1">
      <alignment horizontal="right" wrapText="1"/>
      <protection locked="0"/>
    </xf>
    <xf numFmtId="166" fontId="17" fillId="2" borderId="5" xfId="0" applyNumberFormat="1" applyFont="1" applyFill="1" applyBorder="1" applyAlignment="1" applyProtection="1">
      <alignment horizontal="right"/>
      <protection locked="0"/>
    </xf>
    <xf numFmtId="165" fontId="17" fillId="2" borderId="10" xfId="0" applyNumberFormat="1" applyFont="1" applyFill="1" applyBorder="1" applyAlignment="1" applyProtection="1">
      <alignment horizontal="right"/>
      <protection locked="0"/>
    </xf>
    <xf numFmtId="4" fontId="17" fillId="2" borderId="8" xfId="0" applyNumberFormat="1" applyFont="1" applyFill="1" applyBorder="1" applyAlignment="1" applyProtection="1">
      <alignment horizontal="right"/>
      <protection locked="0"/>
    </xf>
    <xf numFmtId="166" fontId="17" fillId="2" borderId="8" xfId="0" applyNumberFormat="1" applyFont="1" applyFill="1" applyBorder="1" applyAlignment="1" applyProtection="1">
      <alignment horizontal="right"/>
      <protection locked="0"/>
    </xf>
    <xf numFmtId="166" fontId="18" fillId="7" borderId="18" xfId="0" applyNumberFormat="1" applyFont="1" applyFill="1" applyBorder="1" applyAlignment="1" applyProtection="1">
      <alignment horizontal="right"/>
      <protection locked="0"/>
    </xf>
    <xf numFmtId="166" fontId="17" fillId="3" borderId="10" xfId="0" applyNumberFormat="1" applyFont="1" applyFill="1" applyBorder="1" applyAlignment="1" applyProtection="1">
      <alignment horizontal="right"/>
      <protection locked="0"/>
    </xf>
    <xf numFmtId="10" fontId="17" fillId="3" borderId="10" xfId="0" applyNumberFormat="1" applyFont="1" applyFill="1" applyBorder="1" applyAlignment="1" applyProtection="1">
      <alignment horizontal="right"/>
      <protection locked="0"/>
    </xf>
    <xf numFmtId="10" fontId="17" fillId="3" borderId="10" xfId="0" applyNumberFormat="1" applyFont="1" applyFill="1" applyBorder="1" applyProtection="1">
      <protection locked="0"/>
    </xf>
    <xf numFmtId="2" fontId="17" fillId="3" borderId="10" xfId="0" applyNumberFormat="1" applyFont="1" applyFill="1" applyBorder="1" applyAlignment="1" applyProtection="1">
      <alignment horizontal="right"/>
      <protection locked="0"/>
    </xf>
    <xf numFmtId="2" fontId="17" fillId="2" borderId="8" xfId="0" applyNumberFormat="1" applyFont="1" applyFill="1" applyBorder="1" applyAlignment="1" applyProtection="1">
      <alignment horizontal="right"/>
      <protection locked="0"/>
    </xf>
    <xf numFmtId="166" fontId="17" fillId="3" borderId="56" xfId="0" applyNumberFormat="1" applyFont="1" applyFill="1" applyBorder="1" applyAlignment="1" applyProtection="1">
      <alignment horizontal="right"/>
      <protection locked="0"/>
    </xf>
    <xf numFmtId="10" fontId="17" fillId="3" borderId="56" xfId="0" applyNumberFormat="1" applyFont="1" applyFill="1" applyBorder="1" applyProtection="1">
      <protection locked="0"/>
    </xf>
    <xf numFmtId="2" fontId="17" fillId="3" borderId="56" xfId="0" applyNumberFormat="1" applyFont="1" applyFill="1" applyBorder="1" applyAlignment="1" applyProtection="1">
      <alignment horizontal="right"/>
      <protection locked="0"/>
    </xf>
    <xf numFmtId="49" fontId="17" fillId="2" borderId="2" xfId="0" applyNumberFormat="1" applyFont="1" applyFill="1" applyBorder="1" applyAlignment="1" applyProtection="1">
      <alignment horizontal="left"/>
      <protection locked="0"/>
    </xf>
    <xf numFmtId="49" fontId="18" fillId="2" borderId="4" xfId="0" applyNumberFormat="1" applyFont="1" applyFill="1" applyBorder="1" applyAlignment="1" applyProtection="1">
      <alignment horizontal="left"/>
      <protection locked="0"/>
    </xf>
    <xf numFmtId="49" fontId="17" fillId="2" borderId="4" xfId="0" applyNumberFormat="1" applyFont="1" applyFill="1" applyBorder="1" applyAlignment="1" applyProtection="1">
      <alignment horizontal="left"/>
      <protection locked="0"/>
    </xf>
    <xf numFmtId="10" fontId="17" fillId="2" borderId="4" xfId="0" applyNumberFormat="1" applyFont="1" applyFill="1" applyBorder="1" applyAlignment="1" applyProtection="1">
      <alignment horizontal="left"/>
      <protection locked="0"/>
    </xf>
    <xf numFmtId="10" fontId="17" fillId="2" borderId="2" xfId="0" applyNumberFormat="1" applyFont="1" applyFill="1" applyBorder="1" applyAlignment="1" applyProtection="1">
      <alignment horizontal="left"/>
      <protection locked="0"/>
    </xf>
    <xf numFmtId="49" fontId="17" fillId="2" borderId="5" xfId="0" applyNumberFormat="1" applyFont="1" applyFill="1" applyBorder="1" applyAlignment="1" applyProtection="1">
      <alignment horizontal="left"/>
      <protection locked="0"/>
    </xf>
    <xf numFmtId="49" fontId="17" fillId="2" borderId="8" xfId="0" applyNumberFormat="1" applyFont="1" applyFill="1" applyBorder="1" applyAlignment="1" applyProtection="1">
      <alignment horizontal="left"/>
      <protection locked="0"/>
    </xf>
    <xf numFmtId="2" fontId="17" fillId="2" borderId="4" xfId="0" applyNumberFormat="1" applyFont="1" applyFill="1" applyBorder="1" applyAlignment="1" applyProtection="1">
      <alignment horizontal="left"/>
      <protection locked="0"/>
    </xf>
    <xf numFmtId="2" fontId="17" fillId="2" borderId="2" xfId="0" applyNumberFormat="1" applyFont="1" applyFill="1" applyBorder="1" applyAlignment="1" applyProtection="1">
      <alignment horizontal="left"/>
      <protection locked="0"/>
    </xf>
    <xf numFmtId="166" fontId="18" fillId="2" borderId="5" xfId="0" applyNumberFormat="1" applyFont="1" applyFill="1" applyBorder="1" applyAlignment="1" applyProtection="1">
      <alignment horizontal="right"/>
      <protection locked="0"/>
    </xf>
    <xf numFmtId="165" fontId="18" fillId="2" borderId="8" xfId="0" applyNumberFormat="1" applyFont="1" applyFill="1" applyBorder="1" applyAlignment="1" applyProtection="1">
      <alignment horizontal="right"/>
      <protection locked="0"/>
    </xf>
    <xf numFmtId="165" fontId="18" fillId="2" borderId="4" xfId="0" applyNumberFormat="1" applyFont="1" applyFill="1" applyBorder="1" applyAlignment="1" applyProtection="1">
      <alignment horizontal="right"/>
      <protection locked="0"/>
    </xf>
    <xf numFmtId="165" fontId="18" fillId="2" borderId="2" xfId="0" applyNumberFormat="1" applyFont="1" applyFill="1" applyBorder="1" applyAlignment="1" applyProtection="1">
      <alignment horizontal="right"/>
      <protection locked="0"/>
    </xf>
    <xf numFmtId="166" fontId="18" fillId="2" borderId="8" xfId="0" applyNumberFormat="1" applyFont="1" applyFill="1" applyBorder="1" applyAlignment="1" applyProtection="1">
      <alignment horizontal="right"/>
      <protection locked="0"/>
    </xf>
    <xf numFmtId="1" fontId="17" fillId="2" borderId="2" xfId="0" applyNumberFormat="1" applyFont="1" applyFill="1" applyBorder="1" applyAlignment="1" applyProtection="1">
      <alignment horizontal="left"/>
      <protection locked="0"/>
    </xf>
    <xf numFmtId="49" fontId="18" fillId="2" borderId="2" xfId="0" applyNumberFormat="1" applyFont="1" applyFill="1" applyBorder="1" applyAlignment="1" applyProtection="1">
      <alignment horizontal="left"/>
      <protection locked="0"/>
    </xf>
    <xf numFmtId="167" fontId="17" fillId="2" borderId="2" xfId="0" applyNumberFormat="1" applyFont="1" applyFill="1" applyBorder="1" applyAlignment="1" applyProtection="1">
      <alignment horizontal="right"/>
      <protection locked="0"/>
    </xf>
    <xf numFmtId="167" fontId="17" fillId="2" borderId="5" xfId="0" applyNumberFormat="1" applyFont="1" applyFill="1" applyBorder="1" applyAlignment="1" applyProtection="1">
      <alignment horizontal="right"/>
      <protection locked="0"/>
    </xf>
    <xf numFmtId="167" fontId="17" fillId="2" borderId="8" xfId="0" applyNumberFormat="1" applyFont="1" applyFill="1" applyBorder="1" applyAlignment="1" applyProtection="1">
      <alignment horizontal="right"/>
      <protection locked="0"/>
    </xf>
    <xf numFmtId="166" fontId="18" fillId="2" borderId="18" xfId="0" applyNumberFormat="1" applyFont="1" applyFill="1" applyBorder="1" applyAlignment="1" applyProtection="1">
      <alignment horizontal="right"/>
      <protection locked="0"/>
    </xf>
    <xf numFmtId="49" fontId="18" fillId="2" borderId="17" xfId="0" applyNumberFormat="1" applyFont="1" applyFill="1" applyBorder="1" applyAlignment="1" applyProtection="1">
      <alignment horizontal="left"/>
      <protection locked="0"/>
    </xf>
    <xf numFmtId="49" fontId="17" fillId="2" borderId="2" xfId="0" applyNumberFormat="1" applyFont="1" applyFill="1" applyBorder="1" applyAlignment="1" applyProtection="1">
      <alignment horizontal="center"/>
      <protection locked="0"/>
    </xf>
    <xf numFmtId="10" fontId="18" fillId="2" borderId="53" xfId="0" applyNumberFormat="1" applyFont="1" applyFill="1" applyBorder="1" applyAlignment="1" applyProtection="1">
      <alignment horizontal="center" wrapText="1"/>
      <protection locked="0"/>
    </xf>
    <xf numFmtId="10" fontId="17" fillId="2" borderId="2" xfId="0" applyNumberFormat="1" applyFont="1" applyFill="1" applyBorder="1" applyAlignment="1" applyProtection="1">
      <alignment horizontal="center"/>
      <protection locked="0"/>
    </xf>
    <xf numFmtId="49" fontId="17" fillId="2" borderId="5" xfId="0" applyNumberFormat="1" applyFont="1" applyFill="1" applyBorder="1" applyAlignment="1" applyProtection="1">
      <alignment horizontal="center"/>
      <protection locked="0"/>
    </xf>
    <xf numFmtId="49" fontId="17" fillId="2" borderId="8" xfId="0" applyNumberFormat="1" applyFont="1" applyFill="1" applyBorder="1" applyAlignment="1" applyProtection="1">
      <alignment horizontal="center"/>
      <protection locked="0"/>
    </xf>
    <xf numFmtId="2" fontId="18" fillId="2" borderId="2" xfId="0" applyNumberFormat="1" applyFont="1" applyFill="1" applyBorder="1" applyAlignment="1" applyProtection="1">
      <alignment horizontal="center" wrapText="1"/>
      <protection locked="0"/>
    </xf>
    <xf numFmtId="2" fontId="17" fillId="2" borderId="2" xfId="0" applyNumberFormat="1" applyFont="1" applyFill="1" applyBorder="1" applyAlignment="1" applyProtection="1">
      <alignment horizontal="center"/>
      <protection locked="0"/>
    </xf>
    <xf numFmtId="167" fontId="17" fillId="2" borderId="5" xfId="0" applyNumberFormat="1" applyFont="1" applyFill="1" applyBorder="1" applyAlignment="1" applyProtection="1">
      <alignment horizontal="center"/>
      <protection locked="0"/>
    </xf>
    <xf numFmtId="167" fontId="17" fillId="2" borderId="8" xfId="0" applyNumberFormat="1" applyFont="1" applyFill="1" applyBorder="1" applyAlignment="1" applyProtection="1">
      <alignment horizontal="center"/>
      <protection locked="0"/>
    </xf>
    <xf numFmtId="167" fontId="17" fillId="2" borderId="2" xfId="0" applyNumberFormat="1" applyFont="1" applyFill="1" applyBorder="1" applyAlignment="1" applyProtection="1">
      <alignment horizontal="center"/>
      <protection locked="0"/>
    </xf>
    <xf numFmtId="2" fontId="17" fillId="3" borderId="12" xfId="0" applyNumberFormat="1" applyFont="1" applyFill="1" applyBorder="1" applyAlignment="1" applyProtection="1">
      <alignment horizontal="center"/>
      <protection locked="0"/>
    </xf>
    <xf numFmtId="49" fontId="17" fillId="2" borderId="10" xfId="0" applyNumberFormat="1" applyFont="1" applyFill="1" applyBorder="1" applyAlignment="1" applyProtection="1">
      <alignment horizontal="left"/>
      <protection locked="0"/>
    </xf>
    <xf numFmtId="2" fontId="17" fillId="2" borderId="8" xfId="0" applyNumberFormat="1" applyFont="1" applyFill="1" applyBorder="1" applyAlignment="1" applyProtection="1">
      <alignment horizontal="left"/>
      <protection locked="0"/>
    </xf>
    <xf numFmtId="168" fontId="17" fillId="2" borderId="5" xfId="0" applyNumberFormat="1" applyFont="1" applyFill="1" applyBorder="1" applyAlignment="1" applyProtection="1">
      <alignment horizontal="right"/>
      <protection locked="0"/>
    </xf>
    <xf numFmtId="168" fontId="17" fillId="2" borderId="10" xfId="0" applyNumberFormat="1" applyFont="1" applyFill="1" applyBorder="1" applyAlignment="1" applyProtection="1">
      <alignment horizontal="right"/>
      <protection locked="0"/>
    </xf>
    <xf numFmtId="168" fontId="17" fillId="2" borderId="8" xfId="0" applyNumberFormat="1" applyFont="1" applyFill="1" applyBorder="1" applyAlignment="1" applyProtection="1">
      <alignment horizontal="right"/>
      <protection locked="0"/>
    </xf>
    <xf numFmtId="49" fontId="3" fillId="4" borderId="2" xfId="0" applyNumberFormat="1" applyFont="1" applyFill="1" applyBorder="1" applyAlignment="1" applyProtection="1">
      <alignment horizontal="left"/>
      <protection locked="0"/>
    </xf>
    <xf numFmtId="10" fontId="17" fillId="3" borderId="56" xfId="0" applyNumberFormat="1" applyFont="1" applyFill="1" applyBorder="1" applyAlignment="1" applyProtection="1">
      <alignment horizontal="right"/>
      <protection locked="0"/>
    </xf>
    <xf numFmtId="10" fontId="17" fillId="2" borderId="10" xfId="0" applyNumberFormat="1" applyFont="1" applyFill="1" applyBorder="1" applyAlignment="1" applyProtection="1">
      <alignment horizontal="left"/>
      <protection locked="0"/>
    </xf>
    <xf numFmtId="168" fontId="18" fillId="2" borderId="5" xfId="0" applyNumberFormat="1" applyFont="1" applyFill="1" applyBorder="1" applyAlignment="1" applyProtection="1">
      <alignment horizontal="right"/>
      <protection locked="0"/>
    </xf>
    <xf numFmtId="168" fontId="18" fillId="2" borderId="8" xfId="0" applyNumberFormat="1" applyFont="1" applyFill="1" applyBorder="1" applyAlignment="1" applyProtection="1">
      <alignment horizontal="right"/>
      <protection locked="0"/>
    </xf>
    <xf numFmtId="168" fontId="18" fillId="2" borderId="4" xfId="0" applyNumberFormat="1" applyFont="1" applyFill="1" applyBorder="1" applyAlignment="1" applyProtection="1">
      <alignment horizontal="right"/>
      <protection locked="0"/>
    </xf>
    <xf numFmtId="168" fontId="18" fillId="2" borderId="2" xfId="0" applyNumberFormat="1" applyFont="1" applyFill="1" applyBorder="1" applyAlignment="1" applyProtection="1">
      <alignment horizontal="right"/>
      <protection locked="0"/>
    </xf>
    <xf numFmtId="1" fontId="18" fillId="2" borderId="2" xfId="0" applyNumberFormat="1" applyFont="1" applyFill="1" applyBorder="1" applyAlignment="1" applyProtection="1">
      <alignment horizontal="left"/>
      <protection locked="0"/>
    </xf>
    <xf numFmtId="168" fontId="17" fillId="7" borderId="2" xfId="0" applyNumberFormat="1" applyFont="1" applyFill="1" applyBorder="1" applyAlignment="1" applyProtection="1">
      <alignment horizontal="right"/>
      <protection locked="0"/>
    </xf>
    <xf numFmtId="168" fontId="17" fillId="2" borderId="2" xfId="0" applyNumberFormat="1" applyFont="1" applyFill="1" applyBorder="1" applyAlignment="1" applyProtection="1">
      <alignment horizontal="right"/>
      <protection locked="0"/>
    </xf>
    <xf numFmtId="0" fontId="18" fillId="2" borderId="2" xfId="0" applyNumberFormat="1" applyFont="1" applyFill="1" applyBorder="1" applyProtection="1">
      <protection locked="0"/>
    </xf>
    <xf numFmtId="0" fontId="18" fillId="2" borderId="5" xfId="0" applyNumberFormat="1" applyFont="1" applyFill="1" applyBorder="1" applyProtection="1">
      <protection locked="0"/>
    </xf>
    <xf numFmtId="0" fontId="18" fillId="2" borderId="8" xfId="0" applyNumberFormat="1" applyFont="1" applyFill="1" applyBorder="1" applyProtection="1">
      <protection locked="0"/>
    </xf>
    <xf numFmtId="0" fontId="17" fillId="2" borderId="8" xfId="0" applyNumberFormat="1" applyFont="1" applyFill="1" applyBorder="1" applyProtection="1">
      <protection locked="0"/>
    </xf>
    <xf numFmtId="166" fontId="17" fillId="2" borderId="18" xfId="0" applyNumberFormat="1" applyFont="1" applyFill="1" applyBorder="1" applyProtection="1">
      <protection locked="0"/>
    </xf>
    <xf numFmtId="49" fontId="17" fillId="2" borderId="2" xfId="0" applyNumberFormat="1" applyFont="1" applyFill="1" applyBorder="1" applyProtection="1">
      <protection locked="0"/>
    </xf>
    <xf numFmtId="165" fontId="17" fillId="2" borderId="8" xfId="0" applyNumberFormat="1" applyFont="1" applyFill="1" applyBorder="1" applyAlignment="1" applyProtection="1">
      <alignment horizontal="right"/>
      <protection locked="0"/>
    </xf>
    <xf numFmtId="165" fontId="17" fillId="2" borderId="2" xfId="0" applyNumberFormat="1" applyFont="1" applyFill="1" applyBorder="1" applyAlignment="1" applyProtection="1">
      <alignment horizontal="right"/>
      <protection locked="0"/>
    </xf>
    <xf numFmtId="0" fontId="3" fillId="4" borderId="2" xfId="0" applyFont="1" applyFill="1" applyBorder="1" applyProtection="1">
      <protection locked="0"/>
    </xf>
    <xf numFmtId="164" fontId="17" fillId="2" borderId="8" xfId="0" applyNumberFormat="1" applyFont="1" applyFill="1" applyBorder="1" applyProtection="1">
      <protection locked="0"/>
    </xf>
    <xf numFmtId="49" fontId="18" fillId="2" borderId="2" xfId="0" applyNumberFormat="1" applyFont="1" applyFill="1" applyBorder="1" applyProtection="1">
      <protection locked="0"/>
    </xf>
    <xf numFmtId="166" fontId="18" fillId="2" borderId="2" xfId="0" applyNumberFormat="1" applyFont="1" applyFill="1" applyBorder="1" applyAlignment="1" applyProtection="1">
      <alignment horizontal="right"/>
      <protection locked="0"/>
    </xf>
    <xf numFmtId="0" fontId="18" fillId="2" borderId="17" xfId="0" applyNumberFormat="1" applyFont="1" applyFill="1" applyBorder="1" applyProtection="1">
      <protection locked="0"/>
    </xf>
    <xf numFmtId="166" fontId="18" fillId="2" borderId="5" xfId="0" applyNumberFormat="1" applyFont="1" applyFill="1" applyBorder="1" applyProtection="1">
      <protection locked="0"/>
    </xf>
    <xf numFmtId="166" fontId="18" fillId="2" borderId="8" xfId="0" applyNumberFormat="1" applyFont="1" applyFill="1" applyBorder="1" applyProtection="1">
      <protection locked="0"/>
    </xf>
    <xf numFmtId="166" fontId="18" fillId="2" borderId="2" xfId="0" applyNumberFormat="1" applyFont="1" applyFill="1" applyBorder="1" applyProtection="1">
      <protection locked="0"/>
    </xf>
    <xf numFmtId="165" fontId="18" fillId="2" borderId="5" xfId="0" applyNumberFormat="1" applyFont="1" applyFill="1" applyBorder="1" applyAlignment="1" applyProtection="1">
      <alignment horizontal="right"/>
      <protection locked="0"/>
    </xf>
    <xf numFmtId="165" fontId="17" fillId="2" borderId="5" xfId="0" applyNumberFormat="1" applyFont="1" applyFill="1" applyBorder="1" applyAlignment="1" applyProtection="1">
      <alignment horizontal="right"/>
      <protection locked="0"/>
    </xf>
    <xf numFmtId="166" fontId="17" fillId="3" borderId="2" xfId="0" applyNumberFormat="1" applyFont="1" applyFill="1" applyBorder="1" applyAlignment="1" applyProtection="1">
      <alignment horizontal="right"/>
      <protection locked="0"/>
    </xf>
    <xf numFmtId="49" fontId="18" fillId="2" borderId="17" xfId="0" applyNumberFormat="1" applyFont="1" applyFill="1" applyBorder="1" applyProtection="1">
      <protection locked="0"/>
    </xf>
    <xf numFmtId="166" fontId="17" fillId="2" borderId="2" xfId="0" applyNumberFormat="1" applyFont="1" applyFill="1" applyBorder="1" applyAlignment="1" applyProtection="1">
      <alignment horizontal="right"/>
      <protection locked="0"/>
    </xf>
    <xf numFmtId="169" fontId="17" fillId="2" borderId="8" xfId="0" applyNumberFormat="1" applyFont="1" applyFill="1" applyBorder="1" applyAlignment="1" applyProtection="1">
      <alignment horizontal="right"/>
      <protection locked="0"/>
    </xf>
    <xf numFmtId="169" fontId="17" fillId="2" borderId="2" xfId="0" applyNumberFormat="1" applyFont="1" applyFill="1" applyBorder="1" applyAlignment="1" applyProtection="1">
      <alignment horizontal="right"/>
      <protection locked="0"/>
    </xf>
    <xf numFmtId="166" fontId="17" fillId="3" borderId="53" xfId="0" applyNumberFormat="1" applyFont="1" applyFill="1" applyBorder="1" applyAlignment="1" applyProtection="1">
      <alignment horizontal="right"/>
      <protection locked="0"/>
    </xf>
    <xf numFmtId="169" fontId="18" fillId="2" borderId="8" xfId="0" applyNumberFormat="1" applyFont="1" applyFill="1" applyBorder="1" applyAlignment="1" applyProtection="1">
      <alignment horizontal="right"/>
      <protection locked="0"/>
    </xf>
    <xf numFmtId="169" fontId="18" fillId="2" borderId="2" xfId="0" applyNumberFormat="1" applyFont="1" applyFill="1" applyBorder="1" applyAlignment="1" applyProtection="1">
      <alignment horizontal="right"/>
      <protection locked="0"/>
    </xf>
    <xf numFmtId="49" fontId="18" fillId="2" borderId="2" xfId="0" applyNumberFormat="1" applyFont="1" applyFill="1" applyBorder="1" applyAlignment="1" applyProtection="1">
      <alignment horizontal="center"/>
      <protection locked="0"/>
    </xf>
    <xf numFmtId="49" fontId="18" fillId="2" borderId="2" xfId="0" applyNumberFormat="1" applyFont="1" applyFill="1" applyBorder="1" applyAlignment="1" applyProtection="1">
      <alignment horizontal="right"/>
      <protection locked="0"/>
    </xf>
    <xf numFmtId="166" fontId="17" fillId="2" borderId="2" xfId="0" applyNumberFormat="1" applyFont="1" applyFill="1" applyBorder="1" applyAlignment="1" applyProtection="1">
      <alignment horizontal="center"/>
      <protection locked="0"/>
    </xf>
    <xf numFmtId="49" fontId="20" fillId="6" borderId="2" xfId="0" applyNumberFormat="1" applyFont="1" applyFill="1" applyBorder="1" applyAlignment="1" applyProtection="1">
      <alignment horizontal="center"/>
      <protection locked="0"/>
    </xf>
    <xf numFmtId="0" fontId="17" fillId="3" borderId="53" xfId="0" applyNumberFormat="1" applyFont="1" applyFill="1" applyBorder="1" applyAlignment="1" applyProtection="1">
      <alignment horizontal="center"/>
      <protection locked="0"/>
    </xf>
    <xf numFmtId="0" fontId="20" fillId="6" borderId="2" xfId="0" applyNumberFormat="1" applyFont="1" applyFill="1" applyBorder="1" applyProtection="1">
      <protection locked="0"/>
    </xf>
    <xf numFmtId="0" fontId="17" fillId="2" borderId="2" xfId="0" applyNumberFormat="1" applyFont="1" applyFill="1" applyBorder="1" applyAlignment="1" applyProtection="1">
      <alignment horizontal="right"/>
      <protection locked="0"/>
    </xf>
    <xf numFmtId="0" fontId="17" fillId="2" borderId="2" xfId="0" applyNumberFormat="1" applyFont="1" applyFill="1" applyBorder="1" applyAlignment="1" applyProtection="1">
      <alignment horizontal="center"/>
      <protection locked="0"/>
    </xf>
    <xf numFmtId="49" fontId="17" fillId="2" borderId="2" xfId="0" applyNumberFormat="1" applyFont="1" applyFill="1" applyBorder="1" applyAlignment="1" applyProtection="1">
      <alignment horizontal="right"/>
      <protection locked="0"/>
    </xf>
    <xf numFmtId="0" fontId="18" fillId="2" borderId="2" xfId="0" applyNumberFormat="1" applyFont="1" applyFill="1" applyBorder="1" applyAlignment="1" applyProtection="1">
      <alignment horizontal="center"/>
      <protection locked="0"/>
    </xf>
    <xf numFmtId="0" fontId="3" fillId="4" borderId="2" xfId="0" applyFont="1" applyFill="1" applyBorder="1" applyAlignment="1" applyProtection="1">
      <alignment horizontal="right"/>
      <protection locked="0"/>
    </xf>
    <xf numFmtId="0" fontId="3" fillId="6" borderId="2" xfId="0" applyFont="1" applyFill="1" applyBorder="1" applyAlignment="1" applyProtection="1">
      <alignment horizontal="right"/>
      <protection locked="0"/>
    </xf>
    <xf numFmtId="0" fontId="3" fillId="4" borderId="2" xfId="0" applyFont="1" applyFill="1" applyBorder="1" applyAlignment="1" applyProtection="1">
      <alignment horizontal="center"/>
      <protection locked="0"/>
    </xf>
    <xf numFmtId="0" fontId="17" fillId="2" borderId="4" xfId="0" applyNumberFormat="1" applyFont="1" applyFill="1" applyBorder="1" applyAlignment="1" applyProtection="1">
      <alignment horizontal="right"/>
      <protection locked="0"/>
    </xf>
    <xf numFmtId="0" fontId="17" fillId="2" borderId="4" xfId="0" applyNumberFormat="1" applyFont="1" applyFill="1" applyBorder="1" applyAlignment="1" applyProtection="1">
      <alignment horizontal="center"/>
      <protection locked="0"/>
    </xf>
    <xf numFmtId="9" fontId="17" fillId="2" borderId="2" xfId="0" applyNumberFormat="1" applyFont="1" applyFill="1" applyBorder="1" applyProtection="1">
      <protection locked="0"/>
    </xf>
    <xf numFmtId="9" fontId="17" fillId="2" borderId="5" xfId="0" applyNumberFormat="1" applyFont="1" applyFill="1" applyBorder="1" applyProtection="1">
      <protection locked="0"/>
    </xf>
    <xf numFmtId="9" fontId="17" fillId="2" borderId="8" xfId="0" applyNumberFormat="1" applyFont="1" applyFill="1" applyBorder="1" applyProtection="1">
      <protection locked="0"/>
    </xf>
    <xf numFmtId="9" fontId="18" fillId="2" borderId="2" xfId="0" applyNumberFormat="1" applyFont="1" applyFill="1" applyBorder="1" applyProtection="1">
      <protection locked="0"/>
    </xf>
    <xf numFmtId="166" fontId="17" fillId="6" borderId="2" xfId="0" applyNumberFormat="1" applyFont="1" applyFill="1" applyBorder="1" applyAlignment="1" applyProtection="1">
      <alignment horizontal="right"/>
      <protection locked="0"/>
    </xf>
    <xf numFmtId="0" fontId="17" fillId="2" borderId="53" xfId="0" applyNumberFormat="1" applyFont="1" applyFill="1" applyBorder="1" applyProtection="1">
      <protection locked="0"/>
    </xf>
    <xf numFmtId="0" fontId="18" fillId="2" borderId="2" xfId="0" applyNumberFormat="1" applyFont="1" applyFill="1" applyBorder="1" applyAlignment="1" applyProtection="1">
      <alignment horizontal="right"/>
      <protection locked="0"/>
    </xf>
    <xf numFmtId="164" fontId="18" fillId="3" borderId="13" xfId="0" applyNumberFormat="1" applyFont="1" applyFill="1" applyBorder="1" applyProtection="1">
      <protection locked="0"/>
    </xf>
    <xf numFmtId="0" fontId="18" fillId="2" borderId="10" xfId="0" applyNumberFormat="1" applyFont="1" applyFill="1" applyBorder="1" applyProtection="1">
      <protection locked="0"/>
    </xf>
    <xf numFmtId="167" fontId="18" fillId="2" borderId="8" xfId="0" applyNumberFormat="1" applyFont="1" applyFill="1" applyBorder="1" applyAlignment="1" applyProtection="1">
      <alignment horizontal="right"/>
      <protection locked="0"/>
    </xf>
    <xf numFmtId="167" fontId="18" fillId="2" borderId="2" xfId="0" applyNumberFormat="1" applyFont="1" applyFill="1" applyBorder="1" applyAlignment="1" applyProtection="1">
      <alignment horizontal="right"/>
      <protection locked="0"/>
    </xf>
    <xf numFmtId="164" fontId="18" fillId="3" borderId="13" xfId="0" applyNumberFormat="1" applyFont="1" applyFill="1" applyBorder="1" applyAlignment="1" applyProtection="1">
      <alignment horizontal="right"/>
      <protection locked="0"/>
    </xf>
    <xf numFmtId="49" fontId="18" fillId="2" borderId="19" xfId="0" applyNumberFormat="1" applyFont="1" applyFill="1" applyBorder="1" applyProtection="1">
      <protection locked="0"/>
    </xf>
    <xf numFmtId="49" fontId="18" fillId="2" borderId="52" xfId="0" applyNumberFormat="1" applyFont="1" applyFill="1" applyBorder="1" applyAlignment="1" applyProtection="1">
      <alignment horizontal="left"/>
      <protection locked="0"/>
    </xf>
    <xf numFmtId="0" fontId="18" fillId="2" borderId="52" xfId="0" applyNumberFormat="1" applyFont="1" applyFill="1" applyBorder="1" applyProtection="1">
      <protection locked="0"/>
    </xf>
    <xf numFmtId="0" fontId="18" fillId="2" borderId="24" xfId="0" applyNumberFormat="1" applyFont="1" applyFill="1" applyBorder="1" applyAlignment="1" applyProtection="1">
      <alignment horizontal="left"/>
      <protection locked="0"/>
    </xf>
    <xf numFmtId="0" fontId="18" fillId="2" borderId="25" xfId="0" applyNumberFormat="1" applyFont="1" applyFill="1" applyBorder="1" applyAlignment="1" applyProtection="1">
      <alignment horizontal="left"/>
      <protection locked="0"/>
    </xf>
    <xf numFmtId="166" fontId="21" fillId="2" borderId="24" xfId="0" applyNumberFormat="1" applyFont="1" applyFill="1" applyBorder="1" applyAlignment="1" applyProtection="1">
      <alignment horizontal="right"/>
      <protection locked="0"/>
    </xf>
    <xf numFmtId="167" fontId="21" fillId="2" borderId="25" xfId="0" applyNumberFormat="1" applyFont="1" applyFill="1" applyBorder="1" applyAlignment="1" applyProtection="1">
      <alignment horizontal="right"/>
      <protection locked="0"/>
    </xf>
    <xf numFmtId="167" fontId="21" fillId="2" borderId="52" xfId="0" applyNumberFormat="1" applyFont="1" applyFill="1" applyBorder="1" applyAlignment="1" applyProtection="1">
      <alignment horizontal="right"/>
      <protection locked="0"/>
    </xf>
    <xf numFmtId="166" fontId="21" fillId="2" borderId="25" xfId="0" applyNumberFormat="1" applyFont="1" applyFill="1" applyBorder="1" applyAlignment="1" applyProtection="1">
      <alignment horizontal="right"/>
      <protection locked="0"/>
    </xf>
    <xf numFmtId="168" fontId="18" fillId="7" borderId="4" xfId="0" applyNumberFormat="1" applyFont="1" applyFill="1" applyBorder="1" applyAlignment="1" applyProtection="1">
      <alignment horizontal="right"/>
    </xf>
    <xf numFmtId="168" fontId="18" fillId="7" borderId="2" xfId="0" applyNumberFormat="1" applyFont="1" applyFill="1" applyBorder="1" applyAlignment="1" applyProtection="1">
      <alignment horizontal="right"/>
    </xf>
    <xf numFmtId="168" fontId="17" fillId="0" borderId="2" xfId="0" applyNumberFormat="1" applyFont="1" applyFill="1" applyBorder="1" applyAlignment="1" applyProtection="1">
      <alignment horizontal="right"/>
      <protection locked="0"/>
    </xf>
    <xf numFmtId="166" fontId="18" fillId="7" borderId="2" xfId="0" applyNumberFormat="1" applyFont="1" applyFill="1" applyBorder="1" applyAlignment="1" applyProtection="1">
      <alignment horizontal="right"/>
    </xf>
    <xf numFmtId="166" fontId="18" fillId="7" borderId="53" xfId="0" applyNumberFormat="1" applyFont="1" applyFill="1" applyBorder="1" applyAlignment="1" applyProtection="1">
      <alignment horizontal="right"/>
    </xf>
    <xf numFmtId="166" fontId="18" fillId="7" borderId="2" xfId="0" applyNumberFormat="1" applyFont="1" applyFill="1" applyBorder="1" applyProtection="1"/>
    <xf numFmtId="166" fontId="18" fillId="7" borderId="4" xfId="0" applyNumberFormat="1" applyFont="1" applyFill="1" applyBorder="1" applyProtection="1"/>
    <xf numFmtId="166" fontId="21" fillId="7" borderId="26" xfId="0" applyNumberFormat="1" applyFont="1" applyFill="1" applyBorder="1" applyAlignment="1" applyProtection="1">
      <alignment horizontal="right"/>
    </xf>
    <xf numFmtId="166" fontId="18" fillId="7" borderId="18" xfId="0" applyNumberFormat="1" applyFont="1" applyFill="1" applyBorder="1" applyAlignment="1" applyProtection="1">
      <alignment horizontal="right"/>
    </xf>
    <xf numFmtId="166" fontId="18" fillId="7" borderId="22" xfId="0" applyNumberFormat="1" applyFont="1" applyFill="1" applyBorder="1" applyAlignment="1" applyProtection="1">
      <alignment horizontal="right"/>
    </xf>
    <xf numFmtId="166" fontId="21" fillId="7" borderId="27" xfId="0" applyNumberFormat="1" applyFont="1" applyFill="1" applyBorder="1" applyAlignment="1" applyProtection="1">
      <alignment horizontal="right"/>
    </xf>
    <xf numFmtId="166" fontId="18" fillId="7" borderId="23" xfId="0" applyNumberFormat="1" applyFont="1" applyFill="1" applyBorder="1" applyAlignment="1" applyProtection="1">
      <alignment horizontal="right"/>
    </xf>
    <xf numFmtId="0" fontId="16" fillId="2" borderId="16" xfId="0" applyNumberFormat="1" applyFont="1" applyFill="1" applyBorder="1" applyAlignment="1" applyProtection="1">
      <alignment horizontal="center"/>
      <protection locked="0"/>
    </xf>
    <xf numFmtId="49" fontId="15" fillId="2" borderId="18" xfId="0" applyNumberFormat="1" applyFont="1" applyFill="1" applyBorder="1" applyProtection="1">
      <protection locked="0"/>
    </xf>
    <xf numFmtId="0" fontId="16" fillId="2" borderId="18" xfId="0" applyNumberFormat="1" applyFont="1" applyFill="1" applyBorder="1" applyAlignment="1" applyProtection="1">
      <alignment horizontal="center"/>
      <protection locked="0"/>
    </xf>
    <xf numFmtId="0" fontId="16" fillId="2" borderId="20" xfId="0" applyNumberFormat="1" applyFont="1" applyFill="1" applyBorder="1" applyAlignment="1" applyProtection="1">
      <alignment horizontal="center"/>
      <protection locked="0"/>
    </xf>
    <xf numFmtId="0" fontId="1" fillId="0" borderId="0" xfId="0" applyFont="1" applyAlignment="1" applyProtection="1">
      <alignment horizontal="center" wrapText="1"/>
      <protection locked="0"/>
    </xf>
    <xf numFmtId="0" fontId="1" fillId="0" borderId="0" xfId="0" applyFont="1" applyAlignment="1" applyProtection="1">
      <alignment wrapText="1"/>
      <protection locked="0"/>
    </xf>
    <xf numFmtId="0" fontId="2" fillId="0" borderId="17" xfId="0" applyFont="1" applyBorder="1" applyProtection="1">
      <protection locked="0"/>
    </xf>
    <xf numFmtId="0" fontId="2" fillId="0" borderId="2" xfId="0" applyFont="1" applyBorder="1" applyProtection="1">
      <protection locked="0"/>
    </xf>
    <xf numFmtId="0" fontId="2" fillId="0" borderId="18" xfId="0" applyFont="1" applyBorder="1" applyProtection="1">
      <protection locked="0"/>
    </xf>
    <xf numFmtId="0" fontId="2" fillId="0" borderId="0" xfId="0" applyFont="1" applyProtection="1">
      <protection locked="0"/>
    </xf>
    <xf numFmtId="0" fontId="4" fillId="0" borderId="2" xfId="0" applyFont="1" applyFill="1" applyBorder="1" applyAlignment="1" applyProtection="1">
      <alignment horizontal="center"/>
      <protection locked="0"/>
    </xf>
    <xf numFmtId="0" fontId="4" fillId="0" borderId="2" xfId="0" applyFont="1" applyFill="1" applyBorder="1" applyProtection="1">
      <protection locked="0"/>
    </xf>
    <xf numFmtId="0" fontId="4" fillId="0" borderId="0" xfId="0" applyFont="1" applyProtection="1">
      <protection locked="0"/>
    </xf>
    <xf numFmtId="0" fontId="5" fillId="0" borderId="2" xfId="0" applyFont="1" applyFill="1" applyBorder="1" applyProtection="1">
      <protection locked="0"/>
    </xf>
    <xf numFmtId="0" fontId="5" fillId="7" borderId="17" xfId="0" applyFont="1" applyFill="1" applyBorder="1" applyProtection="1">
      <protection locked="0"/>
    </xf>
    <xf numFmtId="0" fontId="5" fillId="7" borderId="18" xfId="0" applyFont="1" applyFill="1" applyBorder="1" applyProtection="1">
      <protection locked="0"/>
    </xf>
    <xf numFmtId="0" fontId="4" fillId="7" borderId="18" xfId="0" applyFont="1" applyFill="1" applyBorder="1" applyProtection="1">
      <protection locked="0"/>
    </xf>
    <xf numFmtId="0" fontId="4" fillId="7" borderId="17" xfId="0" applyFont="1" applyFill="1" applyBorder="1" applyAlignment="1" applyProtection="1">
      <alignment horizontal="center"/>
      <protection locked="0"/>
    </xf>
    <xf numFmtId="0" fontId="4" fillId="7" borderId="18" xfId="0" applyFont="1" applyFill="1" applyBorder="1" applyAlignment="1" applyProtection="1">
      <alignment horizontal="center"/>
      <protection locked="0"/>
    </xf>
    <xf numFmtId="0" fontId="4" fillId="0" borderId="0" xfId="0" applyFont="1" applyAlignment="1" applyProtection="1">
      <alignment horizontal="center"/>
      <protection locked="0"/>
    </xf>
    <xf numFmtId="0" fontId="3" fillId="0" borderId="17" xfId="0" applyFont="1" applyBorder="1" applyProtection="1">
      <protection locked="0"/>
    </xf>
    <xf numFmtId="0" fontId="3" fillId="0" borderId="18" xfId="0" applyFont="1" applyBorder="1" applyProtection="1">
      <protection locked="0"/>
    </xf>
    <xf numFmtId="0" fontId="3" fillId="0" borderId="52" xfId="0" applyFont="1" applyFill="1" applyBorder="1" applyProtection="1">
      <protection locked="0"/>
    </xf>
    <xf numFmtId="0" fontId="3" fillId="0" borderId="19" xfId="0" applyFont="1" applyBorder="1" applyProtection="1">
      <protection locked="0"/>
    </xf>
    <xf numFmtId="0" fontId="3" fillId="0" borderId="20" xfId="0" applyFont="1" applyBorder="1" applyProtection="1">
      <protection locked="0"/>
    </xf>
    <xf numFmtId="0" fontId="3" fillId="0" borderId="2" xfId="0" applyFont="1" applyFill="1" applyBorder="1" applyProtection="1">
      <protection locked="0"/>
    </xf>
    <xf numFmtId="0" fontId="3" fillId="0" borderId="0" xfId="0" applyFont="1" applyProtection="1">
      <protection locked="0"/>
    </xf>
    <xf numFmtId="2" fontId="4" fillId="0" borderId="2" xfId="0" applyNumberFormat="1" applyFont="1" applyFill="1" applyBorder="1" applyAlignment="1" applyProtection="1">
      <alignment horizontal="center"/>
      <protection locked="0"/>
    </xf>
    <xf numFmtId="0" fontId="3" fillId="0" borderId="2" xfId="0" applyFont="1" applyFill="1" applyBorder="1" applyAlignment="1" applyProtection="1">
      <alignment horizontal="center"/>
      <protection locked="0"/>
    </xf>
    <xf numFmtId="0" fontId="4" fillId="0" borderId="15" xfId="0" applyFont="1" applyFill="1" applyBorder="1" applyAlignment="1" applyProtection="1">
      <alignment horizontal="center"/>
      <protection locked="0"/>
    </xf>
    <xf numFmtId="2" fontId="4" fillId="0" borderId="15" xfId="0" applyNumberFormat="1" applyFont="1" applyFill="1" applyBorder="1" applyAlignment="1" applyProtection="1">
      <alignment horizontal="center"/>
      <protection locked="0"/>
    </xf>
    <xf numFmtId="0" fontId="3" fillId="0" borderId="17" xfId="0" applyFont="1" applyFill="1" applyBorder="1" applyProtection="1">
      <protection locked="0"/>
    </xf>
    <xf numFmtId="2" fontId="3" fillId="0" borderId="18" xfId="0" applyNumberFormat="1" applyFont="1" applyFill="1" applyBorder="1" applyProtection="1">
      <protection locked="0"/>
    </xf>
    <xf numFmtId="2" fontId="3" fillId="0" borderId="2" xfId="0" applyNumberFormat="1" applyFont="1" applyFill="1" applyBorder="1" applyProtection="1">
      <protection locked="0"/>
    </xf>
    <xf numFmtId="2" fontId="3" fillId="0" borderId="17" xfId="0" applyNumberFormat="1" applyFont="1" applyFill="1" applyBorder="1" applyProtection="1">
      <protection locked="0"/>
    </xf>
    <xf numFmtId="2" fontId="4" fillId="0" borderId="2" xfId="0" applyNumberFormat="1" applyFont="1" applyFill="1" applyBorder="1" applyProtection="1">
      <protection locked="0"/>
    </xf>
    <xf numFmtId="0" fontId="3" fillId="0" borderId="18" xfId="0" applyFont="1" applyFill="1" applyBorder="1" applyProtection="1">
      <protection locked="0"/>
    </xf>
    <xf numFmtId="0" fontId="3" fillId="0" borderId="14" xfId="0" applyFont="1" applyBorder="1" applyProtection="1">
      <protection locked="0"/>
    </xf>
    <xf numFmtId="0" fontId="3" fillId="0" borderId="15" xfId="0" applyFont="1" applyBorder="1" applyProtection="1">
      <protection locked="0"/>
    </xf>
    <xf numFmtId="2" fontId="3" fillId="0" borderId="15" xfId="0" applyNumberFormat="1" applyFont="1" applyBorder="1" applyProtection="1">
      <protection locked="0"/>
    </xf>
    <xf numFmtId="2" fontId="3" fillId="0" borderId="16" xfId="0" applyNumberFormat="1" applyFont="1" applyBorder="1" applyProtection="1">
      <protection locked="0"/>
    </xf>
    <xf numFmtId="2" fontId="3" fillId="0" borderId="0" xfId="0" applyNumberFormat="1" applyFont="1" applyProtection="1">
      <protection locked="0"/>
    </xf>
    <xf numFmtId="0" fontId="4" fillId="0" borderId="17" xfId="0" applyFont="1" applyBorder="1" applyProtection="1">
      <protection locked="0"/>
    </xf>
    <xf numFmtId="2" fontId="4" fillId="0" borderId="2" xfId="0" applyNumberFormat="1" applyFont="1" applyBorder="1" applyProtection="1">
      <protection locked="0"/>
    </xf>
    <xf numFmtId="0" fontId="4" fillId="0" borderId="2" xfId="0" applyFont="1" applyBorder="1" applyProtection="1">
      <protection locked="0"/>
    </xf>
    <xf numFmtId="0" fontId="4" fillId="0" borderId="18" xfId="0" applyFont="1" applyBorder="1" applyProtection="1">
      <protection locked="0"/>
    </xf>
    <xf numFmtId="2" fontId="4" fillId="0" borderId="0" xfId="0" applyNumberFormat="1" applyFont="1" applyProtection="1">
      <protection locked="0"/>
    </xf>
    <xf numFmtId="0" fontId="3" fillId="0" borderId="2" xfId="0" applyFont="1" applyBorder="1" applyProtection="1">
      <protection locked="0"/>
    </xf>
    <xf numFmtId="2" fontId="3" fillId="0" borderId="2" xfId="0" applyNumberFormat="1" applyFont="1" applyBorder="1" applyProtection="1">
      <protection locked="0"/>
    </xf>
    <xf numFmtId="0" fontId="3" fillId="0" borderId="2" xfId="0" applyFont="1" applyBorder="1" applyAlignment="1" applyProtection="1">
      <alignment horizontal="center" vertical="center"/>
      <protection locked="0"/>
    </xf>
    <xf numFmtId="0" fontId="3" fillId="0" borderId="2" xfId="0" applyFont="1" applyBorder="1" applyAlignment="1" applyProtection="1">
      <alignment horizontal="center"/>
      <protection locked="0"/>
    </xf>
    <xf numFmtId="0" fontId="3" fillId="0" borderId="2" xfId="0" applyFont="1" applyBorder="1" applyAlignment="1" applyProtection="1">
      <alignment horizontal="right" vertical="center"/>
      <protection locked="0"/>
    </xf>
    <xf numFmtId="0" fontId="3" fillId="0" borderId="21" xfId="0" applyFont="1" applyBorder="1" applyAlignment="1" applyProtection="1">
      <alignment horizontal="left" vertical="center" wrapText="1"/>
      <protection locked="0"/>
    </xf>
    <xf numFmtId="0" fontId="3" fillId="0" borderId="0" xfId="0" applyFont="1" applyAlignment="1" applyProtection="1">
      <alignment horizontal="left" wrapText="1"/>
      <protection locked="0"/>
    </xf>
    <xf numFmtId="0" fontId="2" fillId="0" borderId="19" xfId="0" applyFont="1" applyBorder="1" applyProtection="1">
      <protection locked="0"/>
    </xf>
    <xf numFmtId="0" fontId="2" fillId="0" borderId="52" xfId="0" applyFont="1" applyBorder="1" applyProtection="1">
      <protection locked="0"/>
    </xf>
    <xf numFmtId="0" fontId="2" fillId="0" borderId="20" xfId="0" applyFont="1" applyBorder="1" applyProtection="1">
      <protection locked="0"/>
    </xf>
    <xf numFmtId="0" fontId="18" fillId="0" borderId="0" xfId="0" applyFont="1" applyProtection="1">
      <protection locked="0"/>
    </xf>
    <xf numFmtId="0" fontId="17" fillId="0" borderId="0" xfId="0" applyFont="1" applyProtection="1">
      <protection locked="0"/>
    </xf>
    <xf numFmtId="0" fontId="4" fillId="0" borderId="17" xfId="5" applyFont="1" applyBorder="1" applyAlignment="1" applyProtection="1">
      <alignment horizontal="center"/>
      <protection locked="0"/>
    </xf>
    <xf numFmtId="0" fontId="17" fillId="0" borderId="0" xfId="0" applyFont="1" applyAlignment="1" applyProtection="1">
      <alignment horizontal="center" vertical="center" wrapText="1"/>
      <protection locked="0"/>
    </xf>
    <xf numFmtId="0" fontId="23" fillId="0" borderId="0" xfId="9" applyFont="1" applyAlignment="1" applyProtection="1">
      <alignment horizontal="center" vertical="center" wrapText="1"/>
      <protection locked="0"/>
    </xf>
    <xf numFmtId="0" fontId="3" fillId="0" borderId="2" xfId="5" applyFont="1" applyProtection="1">
      <protection locked="0"/>
    </xf>
    <xf numFmtId="0" fontId="3" fillId="0" borderId="2" xfId="1" applyFont="1" applyProtection="1">
      <protection locked="0"/>
    </xf>
    <xf numFmtId="0" fontId="4" fillId="0" borderId="14" xfId="0" applyFont="1" applyFill="1" applyBorder="1" applyProtection="1">
      <protection locked="0"/>
    </xf>
    <xf numFmtId="2" fontId="4" fillId="7" borderId="16" xfId="0" applyNumberFormat="1" applyFont="1" applyFill="1" applyBorder="1" applyAlignment="1" applyProtection="1">
      <alignment horizontal="center"/>
    </xf>
    <xf numFmtId="1" fontId="4" fillId="7" borderId="17" xfId="0" applyNumberFormat="1" applyFont="1" applyFill="1" applyBorder="1" applyAlignment="1" applyProtection="1">
      <alignment horizontal="center"/>
    </xf>
    <xf numFmtId="2" fontId="4" fillId="7" borderId="18" xfId="0" applyNumberFormat="1" applyFont="1" applyFill="1" applyBorder="1" applyAlignment="1" applyProtection="1">
      <alignment horizontal="center"/>
    </xf>
    <xf numFmtId="0" fontId="4" fillId="7" borderId="14" xfId="0" applyFont="1" applyFill="1" applyBorder="1" applyAlignment="1" applyProtection="1">
      <alignment horizontal="center"/>
    </xf>
    <xf numFmtId="0" fontId="4" fillId="7" borderId="17" xfId="0" applyFont="1" applyFill="1" applyBorder="1" applyAlignment="1" applyProtection="1">
      <alignment horizontal="center"/>
    </xf>
    <xf numFmtId="171" fontId="3" fillId="7" borderId="38" xfId="8" applyFont="1" applyFill="1" applyBorder="1" applyAlignment="1" applyProtection="1"/>
    <xf numFmtId="171" fontId="3" fillId="7" borderId="43" xfId="8" applyFont="1" applyFill="1" applyBorder="1" applyAlignment="1" applyProtection="1"/>
    <xf numFmtId="171" fontId="3" fillId="7" borderId="50" xfId="8" applyFont="1" applyFill="1" applyBorder="1" applyAlignment="1" applyProtection="1"/>
    <xf numFmtId="171" fontId="4" fillId="7" borderId="21" xfId="8" applyFont="1" applyFill="1" applyBorder="1" applyAlignment="1" applyProtection="1">
      <alignment horizontal="left" vertical="center"/>
    </xf>
    <xf numFmtId="0" fontId="18" fillId="7" borderId="0" xfId="0" applyFont="1" applyFill="1" applyProtection="1"/>
    <xf numFmtId="0" fontId="18" fillId="7" borderId="28" xfId="0" applyFont="1" applyFill="1" applyBorder="1" applyProtection="1"/>
    <xf numFmtId="0" fontId="17" fillId="7" borderId="14" xfId="0" applyFont="1" applyFill="1" applyBorder="1" applyProtection="1"/>
    <xf numFmtId="0" fontId="11" fillId="0" borderId="0" xfId="0" applyFont="1" applyAlignment="1">
      <alignment horizontal="left"/>
    </xf>
    <xf numFmtId="0" fontId="11" fillId="0" borderId="0" xfId="0" applyFont="1" applyAlignment="1">
      <alignment horizontal="left" vertical="center" wrapText="1"/>
    </xf>
    <xf numFmtId="0" fontId="14" fillId="0" borderId="0" xfId="0" applyFont="1" applyAlignment="1">
      <alignment horizontal="left" vertical="center" wrapText="1"/>
    </xf>
    <xf numFmtId="0" fontId="13" fillId="0" borderId="0" xfId="0" applyFont="1" applyAlignment="1">
      <alignment horizontal="left" vertical="center" wrapText="1"/>
    </xf>
    <xf numFmtId="0" fontId="11" fillId="0" borderId="0" xfId="0" applyFont="1" applyAlignment="1">
      <alignment horizontal="center" vertical="center" wrapText="1"/>
    </xf>
    <xf numFmtId="0" fontId="9" fillId="0" borderId="0" xfId="0" applyFont="1" applyAlignment="1">
      <alignment horizontal="left" vertical="center" wrapText="1"/>
    </xf>
    <xf numFmtId="0" fontId="11" fillId="0" borderId="0" xfId="0" applyFont="1" applyAlignment="1">
      <alignment horizontal="left" wrapText="1"/>
    </xf>
    <xf numFmtId="0" fontId="13" fillId="0" borderId="2" xfId="0" applyFont="1" applyBorder="1" applyAlignment="1">
      <alignment horizontal="left" vertical="center" wrapText="1"/>
    </xf>
    <xf numFmtId="0" fontId="13" fillId="0" borderId="0" xfId="0" applyFont="1" applyAlignment="1">
      <alignment horizontal="center" vertical="center" wrapText="1"/>
    </xf>
    <xf numFmtId="49" fontId="18" fillId="2" borderId="28" xfId="0" applyNumberFormat="1" applyFont="1" applyFill="1" applyBorder="1" applyAlignment="1" applyProtection="1">
      <alignment horizontal="center" vertical="top"/>
      <protection locked="0"/>
    </xf>
    <xf numFmtId="49" fontId="18" fillId="2" borderId="29" xfId="0" applyNumberFormat="1" applyFont="1" applyFill="1" applyBorder="1" applyAlignment="1" applyProtection="1">
      <alignment horizontal="center" vertical="top"/>
      <protection locked="0"/>
    </xf>
    <xf numFmtId="49" fontId="18" fillId="2" borderId="30" xfId="0" applyNumberFormat="1" applyFont="1" applyFill="1" applyBorder="1" applyAlignment="1" applyProtection="1">
      <alignment horizontal="center" vertical="top"/>
      <protection locked="0"/>
    </xf>
    <xf numFmtId="0" fontId="18" fillId="2" borderId="28" xfId="0" applyNumberFormat="1" applyFont="1" applyFill="1" applyBorder="1" applyAlignment="1" applyProtection="1">
      <alignment horizontal="center"/>
      <protection locked="0"/>
    </xf>
    <xf numFmtId="0" fontId="18" fillId="2" borderId="30" xfId="0" applyNumberFormat="1" applyFont="1" applyFill="1" applyBorder="1" applyAlignment="1" applyProtection="1">
      <alignment horizontal="center"/>
      <protection locked="0"/>
    </xf>
    <xf numFmtId="49" fontId="16" fillId="0" borderId="2" xfId="0" applyNumberFormat="1" applyFont="1" applyFill="1" applyBorder="1" applyAlignment="1" applyProtection="1">
      <alignment horizontal="left"/>
      <protection locked="0"/>
    </xf>
    <xf numFmtId="0" fontId="16" fillId="0" borderId="2" xfId="0" applyNumberFormat="1" applyFont="1" applyFill="1" applyBorder="1" applyAlignment="1" applyProtection="1">
      <alignment horizontal="left"/>
      <protection locked="0"/>
    </xf>
    <xf numFmtId="0" fontId="11" fillId="0" borderId="3" xfId="0" applyNumberFormat="1" applyFont="1" applyFill="1" applyBorder="1" applyAlignment="1" applyProtection="1">
      <alignment horizontal="left"/>
      <protection locked="0"/>
    </xf>
    <xf numFmtId="0" fontId="11" fillId="0" borderId="9" xfId="0" applyNumberFormat="1" applyFont="1" applyFill="1" applyBorder="1" applyAlignment="1" applyProtection="1">
      <alignment horizontal="left"/>
      <protection locked="0"/>
    </xf>
    <xf numFmtId="0" fontId="11" fillId="0" borderId="1" xfId="0" applyNumberFormat="1" applyFont="1" applyFill="1" applyBorder="1" applyAlignment="1" applyProtection="1">
      <alignment horizontal="left"/>
      <protection locked="0"/>
    </xf>
    <xf numFmtId="49" fontId="16" fillId="3" borderId="52" xfId="0" applyNumberFormat="1" applyFont="1" applyFill="1" applyBorder="1" applyAlignment="1" applyProtection="1">
      <alignment horizontal="left"/>
      <protection locked="0"/>
    </xf>
    <xf numFmtId="0" fontId="16" fillId="3" borderId="52" xfId="0" applyNumberFormat="1" applyFont="1" applyFill="1" applyBorder="1" applyAlignment="1" applyProtection="1">
      <alignment horizontal="left"/>
      <protection locked="0"/>
    </xf>
    <xf numFmtId="0" fontId="11" fillId="2" borderId="31" xfId="0" applyNumberFormat="1" applyFont="1" applyFill="1" applyBorder="1" applyAlignment="1" applyProtection="1">
      <alignment horizontal="left"/>
      <protection locked="0"/>
    </xf>
    <xf numFmtId="0" fontId="11" fillId="2" borderId="32" xfId="0" applyNumberFormat="1" applyFont="1" applyFill="1" applyBorder="1" applyAlignment="1" applyProtection="1">
      <alignment horizontal="left"/>
      <protection locked="0"/>
    </xf>
    <xf numFmtId="0" fontId="11" fillId="2" borderId="33" xfId="0" applyNumberFormat="1" applyFont="1" applyFill="1" applyBorder="1" applyAlignment="1" applyProtection="1">
      <alignment horizontal="left"/>
      <protection locked="0"/>
    </xf>
    <xf numFmtId="0" fontId="11" fillId="0" borderId="15" xfId="0" applyNumberFormat="1" applyFont="1" applyBorder="1" applyAlignment="1" applyProtection="1">
      <alignment horizontal="center"/>
      <protection locked="0"/>
    </xf>
    <xf numFmtId="0" fontId="11" fillId="0" borderId="16" xfId="0" applyNumberFormat="1" applyFont="1" applyBorder="1" applyAlignment="1" applyProtection="1">
      <alignment horizontal="center"/>
      <protection locked="0"/>
    </xf>
    <xf numFmtId="0" fontId="11" fillId="0" borderId="2" xfId="0" applyNumberFormat="1" applyFont="1" applyBorder="1" applyAlignment="1" applyProtection="1">
      <alignment horizontal="center"/>
      <protection locked="0"/>
    </xf>
    <xf numFmtId="0" fontId="11" fillId="0" borderId="18" xfId="0" applyNumberFormat="1" applyFont="1" applyBorder="1" applyAlignment="1" applyProtection="1">
      <alignment horizontal="center"/>
      <protection locked="0"/>
    </xf>
    <xf numFmtId="0" fontId="11" fillId="0" borderId="52" xfId="0" applyNumberFormat="1" applyFont="1" applyBorder="1" applyAlignment="1" applyProtection="1">
      <alignment horizontal="center"/>
      <protection locked="0"/>
    </xf>
    <xf numFmtId="0" fontId="11" fillId="0" borderId="20" xfId="0" applyNumberFormat="1" applyFont="1" applyBorder="1" applyAlignment="1" applyProtection="1">
      <alignment horizontal="center"/>
      <protection locked="0"/>
    </xf>
    <xf numFmtId="49" fontId="15" fillId="2" borderId="2" xfId="0" applyNumberFormat="1" applyFont="1" applyFill="1" applyBorder="1" applyAlignment="1" applyProtection="1">
      <alignment horizontal="center"/>
      <protection locked="0"/>
    </xf>
    <xf numFmtId="170" fontId="16" fillId="3" borderId="53" xfId="0" applyNumberFormat="1" applyFont="1" applyFill="1" applyBorder="1" applyAlignment="1" applyProtection="1">
      <alignment horizontal="center"/>
      <protection locked="0"/>
    </xf>
    <xf numFmtId="49" fontId="18" fillId="2" borderId="19" xfId="0" applyNumberFormat="1" applyFont="1" applyFill="1" applyBorder="1" applyAlignment="1" applyProtection="1">
      <alignment horizontal="center" vertical="top"/>
      <protection locked="0"/>
    </xf>
    <xf numFmtId="49" fontId="18" fillId="2" borderId="52" xfId="0" applyNumberFormat="1" applyFont="1" applyFill="1" applyBorder="1" applyAlignment="1" applyProtection="1">
      <alignment horizontal="center" vertical="top"/>
      <protection locked="0"/>
    </xf>
    <xf numFmtId="49" fontId="18" fillId="2" borderId="20" xfId="0" applyNumberFormat="1" applyFont="1" applyFill="1" applyBorder="1" applyAlignment="1" applyProtection="1">
      <alignment horizontal="center" vertical="top"/>
      <protection locked="0"/>
    </xf>
    <xf numFmtId="49" fontId="15" fillId="2" borderId="17" xfId="0" applyNumberFormat="1" applyFont="1" applyFill="1" applyBorder="1" applyAlignment="1" applyProtection="1">
      <alignment horizontal="left"/>
      <protection locked="0"/>
    </xf>
    <xf numFmtId="49" fontId="15" fillId="2" borderId="2" xfId="0" applyNumberFormat="1" applyFont="1" applyFill="1" applyBorder="1" applyAlignment="1" applyProtection="1">
      <alignment horizontal="left"/>
      <protection locked="0"/>
    </xf>
    <xf numFmtId="49" fontId="16" fillId="3" borderId="53" xfId="0" applyNumberFormat="1" applyFont="1" applyFill="1" applyBorder="1" applyAlignment="1" applyProtection="1">
      <alignment horizontal="left"/>
      <protection locked="0"/>
    </xf>
    <xf numFmtId="0" fontId="16" fillId="3" borderId="53" xfId="0" applyNumberFormat="1" applyFont="1" applyFill="1" applyBorder="1" applyAlignment="1" applyProtection="1">
      <alignment horizontal="left"/>
      <protection locked="0"/>
    </xf>
    <xf numFmtId="49" fontId="17" fillId="3" borderId="8" xfId="0" applyNumberFormat="1" applyFont="1" applyFill="1" applyBorder="1" applyAlignment="1" applyProtection="1">
      <alignment horizontal="left"/>
      <protection locked="0"/>
    </xf>
    <xf numFmtId="0" fontId="17" fillId="3" borderId="5" xfId="0" applyNumberFormat="1" applyFont="1" applyFill="1" applyBorder="1" applyProtection="1">
      <protection locked="0"/>
    </xf>
    <xf numFmtId="49" fontId="17" fillId="3" borderId="54" xfId="0" applyNumberFormat="1" applyFont="1" applyFill="1" applyBorder="1" applyAlignment="1" applyProtection="1">
      <alignment horizontal="left"/>
      <protection locked="0"/>
    </xf>
    <xf numFmtId="0" fontId="17" fillId="3" borderId="55" xfId="0" applyNumberFormat="1" applyFont="1" applyFill="1" applyBorder="1" applyProtection="1">
      <protection locked="0"/>
    </xf>
    <xf numFmtId="49" fontId="18" fillId="2" borderId="2" xfId="0" applyNumberFormat="1" applyFont="1" applyFill="1" applyBorder="1" applyAlignment="1" applyProtection="1">
      <alignment horizontal="left" wrapText="1"/>
      <protection locked="0"/>
    </xf>
    <xf numFmtId="0" fontId="11" fillId="2" borderId="57" xfId="0" applyNumberFormat="1" applyFont="1" applyFill="1" applyBorder="1" applyProtection="1">
      <protection locked="0"/>
    </xf>
    <xf numFmtId="0" fontId="11" fillId="2" borderId="1" xfId="0" applyNumberFormat="1" applyFont="1" applyFill="1" applyBorder="1" applyProtection="1">
      <protection locked="0"/>
    </xf>
    <xf numFmtId="49" fontId="18" fillId="2" borderId="2" xfId="0" applyNumberFormat="1" applyFont="1" applyFill="1" applyBorder="1" applyAlignment="1" applyProtection="1">
      <alignment horizontal="left" vertical="top" wrapText="1"/>
      <protection locked="0"/>
    </xf>
    <xf numFmtId="0" fontId="17" fillId="2" borderId="3" xfId="0" applyNumberFormat="1" applyFont="1" applyFill="1" applyBorder="1" applyAlignment="1" applyProtection="1">
      <alignment wrapText="1"/>
      <protection locked="0"/>
    </xf>
    <xf numFmtId="0" fontId="17" fillId="2" borderId="9" xfId="0" applyNumberFormat="1" applyFont="1" applyFill="1" applyBorder="1" applyAlignment="1" applyProtection="1">
      <alignment wrapText="1"/>
      <protection locked="0"/>
    </xf>
    <xf numFmtId="0" fontId="17" fillId="2" borderId="1" xfId="0" applyNumberFormat="1" applyFont="1" applyFill="1" applyBorder="1" applyAlignment="1" applyProtection="1">
      <alignment wrapText="1"/>
      <protection locked="0"/>
    </xf>
    <xf numFmtId="49" fontId="18" fillId="2" borderId="2" xfId="0" applyNumberFormat="1" applyFont="1" applyFill="1" applyBorder="1" applyAlignment="1" applyProtection="1">
      <alignment vertical="top" wrapText="1"/>
      <protection locked="0"/>
    </xf>
    <xf numFmtId="49" fontId="18" fillId="2" borderId="2" xfId="0" applyNumberFormat="1" applyFont="1" applyFill="1" applyBorder="1" applyAlignment="1" applyProtection="1">
      <alignment horizontal="center" wrapText="1"/>
      <protection locked="0"/>
    </xf>
    <xf numFmtId="0" fontId="11" fillId="2" borderId="53" xfId="0" applyNumberFormat="1" applyFont="1" applyFill="1" applyBorder="1" applyProtection="1">
      <protection locked="0"/>
    </xf>
    <xf numFmtId="49" fontId="18" fillId="2" borderId="53" xfId="0" applyNumberFormat="1" applyFont="1" applyFill="1" applyBorder="1" applyAlignment="1" applyProtection="1">
      <alignment horizontal="center" wrapText="1"/>
      <protection locked="0"/>
    </xf>
    <xf numFmtId="49" fontId="17" fillId="3" borderId="6" xfId="0" applyNumberFormat="1" applyFont="1" applyFill="1" applyBorder="1" applyAlignment="1" applyProtection="1">
      <alignment horizontal="left"/>
      <protection locked="0"/>
    </xf>
    <xf numFmtId="0" fontId="17" fillId="3" borderId="7" xfId="0" applyNumberFormat="1" applyFont="1" applyFill="1" applyBorder="1" applyProtection="1">
      <protection locked="0"/>
    </xf>
    <xf numFmtId="49" fontId="18" fillId="2" borderId="18" xfId="0" applyNumberFormat="1" applyFont="1" applyFill="1" applyBorder="1" applyAlignment="1" applyProtection="1">
      <alignment horizontal="center" wrapText="1"/>
      <protection locked="0"/>
    </xf>
    <xf numFmtId="0" fontId="17" fillId="2" borderId="18" xfId="0" applyNumberFormat="1" applyFont="1" applyFill="1" applyBorder="1" applyProtection="1">
      <protection locked="0"/>
    </xf>
    <xf numFmtId="0" fontId="3" fillId="5" borderId="58" xfId="0" applyFont="1" applyFill="1" applyBorder="1" applyProtection="1">
      <protection locked="0"/>
    </xf>
    <xf numFmtId="0" fontId="11" fillId="5" borderId="58" xfId="0" applyFont="1" applyFill="1" applyBorder="1" applyProtection="1">
      <protection locked="0"/>
    </xf>
    <xf numFmtId="49" fontId="19" fillId="3" borderId="2" xfId="0" applyNumberFormat="1" applyFont="1" applyFill="1" applyBorder="1" applyProtection="1">
      <protection locked="0"/>
    </xf>
    <xf numFmtId="0" fontId="11" fillId="2" borderId="2" xfId="0" applyNumberFormat="1" applyFont="1" applyFill="1" applyBorder="1" applyProtection="1">
      <protection locked="0"/>
    </xf>
    <xf numFmtId="0" fontId="3" fillId="5" borderId="2" xfId="0" applyFont="1" applyFill="1" applyBorder="1" applyProtection="1">
      <protection locked="0"/>
    </xf>
    <xf numFmtId="0" fontId="22" fillId="0" borderId="14" xfId="0" applyNumberFormat="1" applyFont="1" applyBorder="1" applyAlignment="1" applyProtection="1">
      <alignment horizontal="center" vertical="center"/>
      <protection locked="0"/>
    </xf>
    <xf numFmtId="0" fontId="22" fillId="0" borderId="15" xfId="0" applyNumberFormat="1" applyFont="1" applyBorder="1" applyAlignment="1" applyProtection="1">
      <alignment horizontal="center" vertical="center"/>
      <protection locked="0"/>
    </xf>
    <xf numFmtId="0" fontId="22" fillId="0" borderId="16" xfId="0" applyNumberFormat="1" applyFont="1" applyBorder="1" applyAlignment="1" applyProtection="1">
      <alignment horizontal="center" vertical="center"/>
      <protection locked="0"/>
    </xf>
    <xf numFmtId="0" fontId="22" fillId="0" borderId="17" xfId="0" applyNumberFormat="1" applyFont="1" applyBorder="1" applyAlignment="1" applyProtection="1">
      <alignment horizontal="center" vertical="center"/>
      <protection locked="0"/>
    </xf>
    <xf numFmtId="0" fontId="22" fillId="0" borderId="2" xfId="0" applyNumberFormat="1" applyFont="1" applyBorder="1" applyAlignment="1" applyProtection="1">
      <alignment horizontal="center" vertical="center"/>
      <protection locked="0"/>
    </xf>
    <xf numFmtId="0" fontId="22" fillId="0" borderId="18" xfId="0" applyNumberFormat="1" applyFont="1" applyBorder="1" applyAlignment="1" applyProtection="1">
      <alignment horizontal="center" vertical="center"/>
      <protection locked="0"/>
    </xf>
    <xf numFmtId="0" fontId="22" fillId="0" borderId="19" xfId="0" applyNumberFormat="1" applyFont="1" applyBorder="1" applyAlignment="1" applyProtection="1">
      <alignment horizontal="center" vertical="center"/>
      <protection locked="0"/>
    </xf>
    <xf numFmtId="0" fontId="22" fillId="0" borderId="52" xfId="0" applyNumberFormat="1" applyFont="1" applyBorder="1" applyAlignment="1" applyProtection="1">
      <alignment horizontal="center" vertical="center"/>
      <protection locked="0"/>
    </xf>
    <xf numFmtId="0" fontId="22" fillId="0" borderId="20" xfId="0" applyNumberFormat="1" applyFont="1" applyBorder="1" applyAlignment="1" applyProtection="1">
      <alignment horizontal="center" vertical="center"/>
      <protection locked="0"/>
    </xf>
    <xf numFmtId="0" fontId="3" fillId="0" borderId="17" xfId="0" applyFont="1" applyBorder="1" applyAlignment="1" applyProtection="1">
      <alignment horizontal="left" wrapText="1"/>
      <protection locked="0"/>
    </xf>
    <xf numFmtId="0" fontId="3" fillId="0" borderId="2" xfId="0" applyFont="1" applyBorder="1" applyAlignment="1" applyProtection="1">
      <alignment horizontal="left" wrapText="1"/>
      <protection locked="0"/>
    </xf>
    <xf numFmtId="0" fontId="3" fillId="0" borderId="18" xfId="0" applyFont="1" applyBorder="1" applyAlignment="1" applyProtection="1">
      <alignment horizontal="left" wrapText="1"/>
      <protection locked="0"/>
    </xf>
    <xf numFmtId="0" fontId="3" fillId="0" borderId="21" xfId="0" applyFont="1" applyBorder="1" applyAlignment="1" applyProtection="1">
      <alignment horizontal="left" vertical="center" wrapText="1"/>
      <protection locked="0"/>
    </xf>
    <xf numFmtId="0" fontId="3" fillId="0" borderId="17" xfId="0" applyFont="1" applyBorder="1" applyAlignment="1" applyProtection="1">
      <alignment horizontal="left"/>
      <protection locked="0"/>
    </xf>
    <xf numFmtId="0" fontId="3" fillId="0" borderId="2" xfId="0" applyFont="1" applyBorder="1" applyAlignment="1" applyProtection="1">
      <alignment horizontal="left"/>
      <protection locked="0"/>
    </xf>
    <xf numFmtId="0" fontId="4" fillId="0" borderId="17" xfId="0" applyFont="1" applyBorder="1" applyAlignment="1" applyProtection="1">
      <alignment horizontal="left" wrapText="1"/>
      <protection locked="0"/>
    </xf>
    <xf numFmtId="0" fontId="4" fillId="0" borderId="2" xfId="0" applyFont="1" applyBorder="1" applyAlignment="1" applyProtection="1">
      <alignment horizontal="left" wrapText="1"/>
      <protection locked="0"/>
    </xf>
    <xf numFmtId="0" fontId="4" fillId="0" borderId="18" xfId="0" applyFont="1" applyBorder="1" applyAlignment="1" applyProtection="1">
      <alignment horizontal="left" wrapText="1"/>
      <protection locked="0"/>
    </xf>
    <xf numFmtId="0" fontId="3" fillId="0" borderId="18" xfId="0" applyFont="1" applyBorder="1" applyAlignment="1" applyProtection="1">
      <alignment horizontal="left"/>
      <protection locked="0"/>
    </xf>
    <xf numFmtId="0" fontId="4" fillId="7" borderId="19" xfId="0" applyFont="1" applyFill="1" applyBorder="1" applyAlignment="1" applyProtection="1">
      <alignment horizontal="center"/>
      <protection locked="0"/>
    </xf>
    <xf numFmtId="0" fontId="4" fillId="7" borderId="20" xfId="0" applyFont="1" applyFill="1" applyBorder="1" applyAlignment="1" applyProtection="1">
      <alignment horizontal="center"/>
      <protection locked="0"/>
    </xf>
    <xf numFmtId="0" fontId="4" fillId="7" borderId="28" xfId="0" applyFont="1" applyFill="1" applyBorder="1" applyAlignment="1" applyProtection="1">
      <alignment horizontal="center"/>
      <protection locked="0"/>
    </xf>
    <xf numFmtId="0" fontId="4" fillId="7" borderId="30" xfId="0" applyFont="1" applyFill="1" applyBorder="1" applyAlignment="1" applyProtection="1">
      <alignment horizontal="center"/>
      <protection locked="0"/>
    </xf>
    <xf numFmtId="0" fontId="1" fillId="0" borderId="14" xfId="0" applyFont="1" applyBorder="1" applyAlignment="1" applyProtection="1">
      <alignment horizontal="center" wrapText="1"/>
      <protection locked="0"/>
    </xf>
    <xf numFmtId="0" fontId="1" fillId="0" borderId="15" xfId="0" applyFont="1" applyBorder="1" applyAlignment="1" applyProtection="1">
      <alignment horizontal="center" wrapText="1"/>
      <protection locked="0"/>
    </xf>
    <xf numFmtId="0" fontId="1" fillId="0" borderId="16" xfId="0" applyFont="1" applyBorder="1" applyAlignment="1" applyProtection="1">
      <alignment horizontal="center" wrapText="1"/>
      <protection locked="0"/>
    </xf>
    <xf numFmtId="0" fontId="1" fillId="0" borderId="17" xfId="0" applyFont="1" applyBorder="1" applyAlignment="1" applyProtection="1">
      <alignment horizontal="center" wrapText="1"/>
      <protection locked="0"/>
    </xf>
    <xf numFmtId="0" fontId="1" fillId="0" borderId="2" xfId="0" applyFont="1" applyBorder="1" applyAlignment="1" applyProtection="1">
      <alignment horizontal="center" wrapText="1"/>
      <protection locked="0"/>
    </xf>
    <xf numFmtId="0" fontId="1" fillId="0" borderId="18" xfId="0" applyFont="1" applyBorder="1" applyAlignment="1" applyProtection="1">
      <alignment horizontal="center" wrapText="1"/>
      <protection locked="0"/>
    </xf>
    <xf numFmtId="0" fontId="4" fillId="7" borderId="14" xfId="0" applyFont="1" applyFill="1" applyBorder="1" applyAlignment="1" applyProtection="1">
      <alignment horizontal="center"/>
      <protection locked="0"/>
    </xf>
    <xf numFmtId="0" fontId="4" fillId="7" borderId="16" xfId="0" applyFont="1" applyFill="1" applyBorder="1" applyAlignment="1" applyProtection="1">
      <alignment horizontal="center"/>
      <protection locked="0"/>
    </xf>
    <xf numFmtId="0" fontId="4" fillId="7" borderId="2" xfId="0" applyFont="1" applyFill="1" applyBorder="1" applyAlignment="1" applyProtection="1">
      <alignment horizontal="center"/>
      <protection locked="0"/>
    </xf>
    <xf numFmtId="0" fontId="4" fillId="8" borderId="51" xfId="5" applyFont="1" applyFill="1" applyBorder="1" applyAlignment="1" applyProtection="1">
      <alignment horizontal="left" vertical="center"/>
      <protection locked="0"/>
    </xf>
    <xf numFmtId="0" fontId="4" fillId="8" borderId="15" xfId="5" applyFont="1" applyFill="1" applyBorder="1" applyAlignment="1" applyProtection="1">
      <alignment horizontal="left" vertical="center"/>
      <protection locked="0"/>
    </xf>
    <xf numFmtId="0" fontId="4" fillId="8" borderId="16" xfId="5" applyFont="1" applyFill="1" applyBorder="1" applyAlignment="1" applyProtection="1">
      <alignment horizontal="left" vertical="center"/>
      <protection locked="0"/>
    </xf>
    <xf numFmtId="0" fontId="17" fillId="0" borderId="28" xfId="0" applyFont="1" applyBorder="1" applyAlignment="1" applyProtection="1">
      <alignment horizontal="center"/>
      <protection locked="0"/>
    </xf>
    <xf numFmtId="0" fontId="17" fillId="0" borderId="29" xfId="0" applyFont="1" applyBorder="1" applyAlignment="1" applyProtection="1">
      <alignment horizontal="center"/>
      <protection locked="0"/>
    </xf>
    <xf numFmtId="0" fontId="17" fillId="0" borderId="30" xfId="0" applyFont="1" applyBorder="1" applyAlignment="1" applyProtection="1">
      <alignment horizontal="center"/>
      <protection locked="0"/>
    </xf>
    <xf numFmtId="0" fontId="17" fillId="0" borderId="0" xfId="0" applyFont="1" applyAlignment="1" applyProtection="1">
      <alignment horizontal="left" vertical="top" wrapText="1"/>
      <protection locked="0"/>
    </xf>
    <xf numFmtId="0" fontId="4" fillId="0" borderId="2" xfId="5" applyFont="1" applyAlignment="1" applyProtection="1">
      <alignment horizontal="left"/>
      <protection locked="0"/>
    </xf>
    <xf numFmtId="0" fontId="4" fillId="8" borderId="28" xfId="5" applyFont="1" applyFill="1" applyBorder="1" applyAlignment="1" applyProtection="1">
      <alignment horizontal="left" vertical="center"/>
      <protection locked="0"/>
    </xf>
    <xf numFmtId="0" fontId="4" fillId="8" borderId="29" xfId="5" applyFont="1" applyFill="1" applyBorder="1" applyAlignment="1" applyProtection="1">
      <alignment horizontal="left" vertical="center"/>
      <protection locked="0"/>
    </xf>
    <xf numFmtId="0" fontId="4" fillId="8" borderId="30" xfId="5" applyFont="1" applyFill="1" applyBorder="1" applyAlignment="1" applyProtection="1">
      <alignment horizontal="left" vertical="center"/>
      <protection locked="0"/>
    </xf>
  </cellXfs>
  <cellStyles count="10">
    <cellStyle name="Comma 2" xfId="2" xr:uid="{A3378906-7A89-4259-AC8E-5104619732D3}"/>
    <cellStyle name="Currency 2" xfId="3" xr:uid="{8E1FFB34-0DCA-4FBC-9147-8F6079815342}"/>
    <cellStyle name="Currency 3" xfId="4" xr:uid="{318B69B8-822E-4301-B065-B4BAE65711F0}"/>
    <cellStyle name="Currency 4" xfId="8" xr:uid="{89715BD4-7996-41A5-B677-625937856F20}"/>
    <cellStyle name="Hyperlink" xfId="9" builtinId="8"/>
    <cellStyle name="Normal" xfId="0" builtinId="0"/>
    <cellStyle name="Normal 2" xfId="5" xr:uid="{EED3A18C-7F69-4B96-82D1-13496AFBAC1D}"/>
    <cellStyle name="Normal 3" xfId="1" xr:uid="{AC63F4A8-F7D1-490F-A07C-17A669AEE5B9}"/>
    <cellStyle name="Percent 2" xfId="6" xr:uid="{875C9128-C53F-4ABB-B323-9CBB22DE1121}"/>
    <cellStyle name="Percent 2 2" xfId="7" xr:uid="{1F8C6B54-2EF2-4EDB-B5BC-FDD2AF2DEB31}"/>
  </cellStyles>
  <dxfs count="3">
    <dxf>
      <font>
        <color rgb="FFFF0000"/>
      </font>
    </dxf>
    <dxf>
      <font>
        <color rgb="FFFF0000"/>
      </font>
    </dxf>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CCFFFF"/>
      <rgbColor rgb="FFFF0000"/>
      <rgbColor rgb="000000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hyperlink" Target="https://grants.nih.gov/grants/disclaimer.htm"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0</xdr:col>
      <xdr:colOff>95250</xdr:colOff>
      <xdr:row>15</xdr:row>
      <xdr:rowOff>95250</xdr:rowOff>
    </xdr:to>
    <xdr:pic>
      <xdr:nvPicPr>
        <xdr:cNvPr id="2" name="Picture 1" descr="Link to External Site">
          <a:hlinkClick xmlns:r="http://schemas.openxmlformats.org/officeDocument/2006/relationships" r:id="rId1"/>
          <a:extLst>
            <a:ext uri="{FF2B5EF4-FFF2-40B4-BE49-F238E27FC236}">
              <a16:creationId xmlns:a16="http://schemas.microsoft.com/office/drawing/2014/main" id="{A7AE5B5B-1725-4DCC-AB02-F802C4BAE7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190875"/>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69</xdr:row>
      <xdr:rowOff>0</xdr:rowOff>
    </xdr:from>
    <xdr:to>
      <xdr:col>0</xdr:col>
      <xdr:colOff>95250</xdr:colOff>
      <xdr:row>69</xdr:row>
      <xdr:rowOff>95250</xdr:rowOff>
    </xdr:to>
    <xdr:pic>
      <xdr:nvPicPr>
        <xdr:cNvPr id="4" name="Picture 3" descr="Link to External Site">
          <a:hlinkClick xmlns:r="http://schemas.openxmlformats.org/officeDocument/2006/relationships" r:id="rId1"/>
          <a:extLst>
            <a:ext uri="{FF2B5EF4-FFF2-40B4-BE49-F238E27FC236}">
              <a16:creationId xmlns:a16="http://schemas.microsoft.com/office/drawing/2014/main" id="{6222441B-D0A1-4586-846B-4656281760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3373100"/>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28</xdr:col>
      <xdr:colOff>71438</xdr:colOff>
      <xdr:row>1</xdr:row>
      <xdr:rowOff>35718</xdr:rowOff>
    </xdr:from>
    <xdr:to>
      <xdr:col>52</xdr:col>
      <xdr:colOff>0</xdr:colOff>
      <xdr:row>9</xdr:row>
      <xdr:rowOff>23812</xdr:rowOff>
    </xdr:to>
    <xdr:pic>
      <xdr:nvPicPr>
        <xdr:cNvPr id="2" name="Picture 1">
          <a:extLst>
            <a:ext uri="{FF2B5EF4-FFF2-40B4-BE49-F238E27FC236}">
              <a16:creationId xmlns:a16="http://schemas.microsoft.com/office/drawing/2014/main" id="{52193CC9-6BFA-4AB8-B92D-23B397A032F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612" b="22670"/>
        <a:stretch/>
      </xdr:blipFill>
      <xdr:spPr>
        <a:xfrm>
          <a:off x="12156282" y="261937"/>
          <a:ext cx="8774906" cy="14049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8</xdr:row>
      <xdr:rowOff>38100</xdr:rowOff>
    </xdr:from>
    <xdr:to>
      <xdr:col>0</xdr:col>
      <xdr:colOff>190500</xdr:colOff>
      <xdr:row>8</xdr:row>
      <xdr:rowOff>161925</xdr:rowOff>
    </xdr:to>
    <xdr:pic>
      <xdr:nvPicPr>
        <xdr:cNvPr id="2" name="Picture 1" descr="BD21298_">
          <a:extLst>
            <a:ext uri="{FF2B5EF4-FFF2-40B4-BE49-F238E27FC236}">
              <a16:creationId xmlns:a16="http://schemas.microsoft.com/office/drawing/2014/main" id="{09CB4A1C-877A-4EF3-AD45-B0FD6ECDB7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733550"/>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gsa.gov/travel?topnav=trave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13EA1-0596-4E74-A6E2-7CF33EBFFE8E}">
  <dimension ref="A1:T72"/>
  <sheetViews>
    <sheetView topLeftCell="A47" zoomScale="170" zoomScaleNormal="170" workbookViewId="0">
      <selection activeCell="A58" sqref="A58:XFD72"/>
    </sheetView>
  </sheetViews>
  <sheetFormatPr defaultRowHeight="12"/>
  <cols>
    <col min="1" max="16384" width="9.140625" style="1"/>
  </cols>
  <sheetData>
    <row r="1" spans="1:20" s="2" customFormat="1" ht="23.25" customHeight="1">
      <c r="A1" s="310" t="s">
        <v>0</v>
      </c>
      <c r="B1" s="310"/>
      <c r="C1" s="310"/>
      <c r="D1" s="310"/>
      <c r="E1" s="310"/>
      <c r="F1" s="310"/>
      <c r="G1" s="310"/>
      <c r="H1" s="310"/>
      <c r="I1" s="310"/>
      <c r="J1" s="310"/>
      <c r="K1" s="310"/>
      <c r="L1" s="310"/>
      <c r="M1" s="310"/>
      <c r="N1" s="310"/>
      <c r="O1" s="310"/>
      <c r="P1" s="310"/>
      <c r="Q1" s="310"/>
      <c r="R1" s="310"/>
      <c r="S1" s="310"/>
    </row>
    <row r="3" spans="1:20" s="3" customFormat="1" ht="12" customHeight="1">
      <c r="A3" s="311" t="s">
        <v>208</v>
      </c>
      <c r="B3" s="311"/>
      <c r="C3" s="311"/>
      <c r="D3" s="311"/>
      <c r="E3" s="311"/>
      <c r="F3" s="311"/>
      <c r="G3" s="311"/>
      <c r="H3" s="311"/>
      <c r="I3" s="311"/>
      <c r="J3" s="311"/>
      <c r="K3" s="311"/>
      <c r="L3" s="311"/>
      <c r="M3" s="311"/>
      <c r="N3" s="311"/>
      <c r="O3" s="311"/>
      <c r="P3" s="311"/>
      <c r="Q3" s="311"/>
      <c r="R3" s="311"/>
      <c r="S3" s="311"/>
    </row>
    <row r="4" spans="1:20" s="3" customFormat="1">
      <c r="A4" s="4"/>
    </row>
    <row r="5" spans="1:20" s="3" customFormat="1" ht="12" customHeight="1">
      <c r="A5" s="311" t="s">
        <v>1</v>
      </c>
      <c r="B5" s="311"/>
      <c r="C5" s="311"/>
      <c r="D5" s="311"/>
      <c r="E5" s="311"/>
      <c r="F5" s="311"/>
      <c r="G5" s="311"/>
      <c r="H5" s="311"/>
      <c r="I5" s="311"/>
      <c r="J5" s="311"/>
      <c r="K5" s="311"/>
      <c r="L5" s="311"/>
      <c r="M5" s="311"/>
      <c r="N5" s="311"/>
      <c r="O5" s="311"/>
      <c r="P5" s="311"/>
      <c r="Q5" s="311"/>
      <c r="R5" s="311"/>
      <c r="S5" s="311"/>
      <c r="T5" s="311"/>
    </row>
    <row r="6" spans="1:20" s="3" customFormat="1">
      <c r="A6" s="4"/>
    </row>
    <row r="7" spans="1:20" s="3" customFormat="1" ht="48.75" customHeight="1">
      <c r="A7" s="311" t="s">
        <v>2</v>
      </c>
      <c r="B7" s="311"/>
      <c r="C7" s="311"/>
      <c r="D7" s="311"/>
      <c r="E7" s="311"/>
      <c r="F7" s="311"/>
      <c r="G7" s="311"/>
      <c r="H7" s="311"/>
      <c r="I7" s="311"/>
      <c r="J7" s="311"/>
      <c r="K7" s="311"/>
      <c r="L7" s="311"/>
      <c r="M7" s="311"/>
      <c r="N7" s="311"/>
      <c r="O7" s="311"/>
      <c r="P7" s="311"/>
      <c r="Q7" s="311"/>
      <c r="R7" s="311"/>
      <c r="S7" s="311"/>
    </row>
    <row r="8" spans="1:20" s="3" customFormat="1" ht="10.5" customHeight="1">
      <c r="A8" s="4"/>
    </row>
    <row r="9" spans="1:20" s="3" customFormat="1" ht="29.25" customHeight="1">
      <c r="A9" s="308" t="s">
        <v>209</v>
      </c>
      <c r="B9" s="308"/>
      <c r="C9" s="308"/>
      <c r="D9" s="308"/>
      <c r="E9" s="308"/>
      <c r="F9" s="308"/>
      <c r="G9" s="308"/>
      <c r="H9" s="308"/>
      <c r="I9" s="308"/>
      <c r="J9" s="308"/>
      <c r="K9" s="308"/>
      <c r="L9" s="308"/>
      <c r="M9" s="308"/>
      <c r="N9" s="308"/>
      <c r="O9" s="308"/>
      <c r="P9" s="308"/>
      <c r="Q9" s="308"/>
      <c r="R9" s="308"/>
      <c r="S9" s="308"/>
    </row>
    <row r="10" spans="1:20" s="3" customFormat="1">
      <c r="A10" s="4"/>
    </row>
    <row r="11" spans="1:20" s="3" customFormat="1" ht="59.25" customHeight="1">
      <c r="A11" s="308" t="s">
        <v>210</v>
      </c>
      <c r="B11" s="308"/>
      <c r="C11" s="308"/>
      <c r="D11" s="308"/>
      <c r="E11" s="308"/>
      <c r="F11" s="308"/>
      <c r="G11" s="308"/>
      <c r="H11" s="308"/>
      <c r="I11" s="308"/>
      <c r="J11" s="308"/>
      <c r="K11" s="308"/>
      <c r="L11" s="308"/>
      <c r="M11" s="308"/>
      <c r="N11" s="308"/>
      <c r="O11" s="308"/>
      <c r="P11" s="308"/>
      <c r="Q11" s="308"/>
      <c r="R11" s="308"/>
      <c r="S11" s="308"/>
    </row>
    <row r="12" spans="1:20" s="3" customFormat="1">
      <c r="A12" s="4"/>
    </row>
    <row r="13" spans="1:20" s="3" customFormat="1" ht="27" customHeight="1">
      <c r="A13" s="308" t="s">
        <v>211</v>
      </c>
      <c r="B13" s="308"/>
      <c r="C13" s="308"/>
      <c r="D13" s="308"/>
      <c r="E13" s="308"/>
      <c r="F13" s="308"/>
      <c r="G13" s="308"/>
      <c r="H13" s="308"/>
      <c r="I13" s="308"/>
      <c r="J13" s="308"/>
      <c r="K13" s="308"/>
      <c r="L13" s="308"/>
      <c r="M13" s="308"/>
      <c r="N13" s="308"/>
      <c r="O13" s="308"/>
      <c r="P13" s="308"/>
      <c r="Q13" s="308"/>
      <c r="R13" s="308"/>
      <c r="S13" s="308"/>
    </row>
    <row r="14" spans="1:20" s="3" customFormat="1">
      <c r="A14" s="4"/>
    </row>
    <row r="15" spans="1:20" s="3" customFormat="1" ht="25.5" customHeight="1">
      <c r="A15" s="311" t="s">
        <v>3</v>
      </c>
      <c r="B15" s="311"/>
      <c r="C15" s="311"/>
      <c r="D15" s="311"/>
      <c r="E15" s="311"/>
      <c r="F15" s="311"/>
      <c r="G15" s="311"/>
      <c r="H15" s="311"/>
      <c r="I15" s="311"/>
      <c r="J15" s="311"/>
      <c r="K15" s="311"/>
      <c r="L15" s="311"/>
      <c r="M15" s="311"/>
      <c r="N15" s="311"/>
      <c r="O15" s="311"/>
      <c r="P15" s="311"/>
      <c r="Q15" s="311"/>
      <c r="R15" s="311"/>
      <c r="S15" s="311"/>
    </row>
    <row r="16" spans="1:20" s="3" customFormat="1">
      <c r="A16" s="3" t="s">
        <v>4</v>
      </c>
    </row>
    <row r="17" spans="1:19" s="3" customFormat="1" ht="58.5" customHeight="1">
      <c r="A17" s="308" t="s">
        <v>212</v>
      </c>
      <c r="B17" s="308"/>
      <c r="C17" s="308"/>
      <c r="D17" s="308"/>
      <c r="E17" s="308"/>
      <c r="F17" s="308"/>
      <c r="G17" s="308"/>
      <c r="H17" s="308"/>
      <c r="I17" s="308"/>
      <c r="J17" s="308"/>
      <c r="K17" s="308"/>
      <c r="L17" s="308"/>
      <c r="M17" s="308"/>
      <c r="N17" s="308"/>
      <c r="O17" s="308"/>
      <c r="P17" s="308"/>
      <c r="Q17" s="308"/>
      <c r="R17" s="308"/>
      <c r="S17" s="308"/>
    </row>
    <row r="19" spans="1:19" s="2" customFormat="1" ht="31.5" customHeight="1">
      <c r="A19" s="310" t="s">
        <v>5</v>
      </c>
      <c r="B19" s="310"/>
      <c r="C19" s="310"/>
      <c r="D19" s="310"/>
      <c r="E19" s="310"/>
      <c r="F19" s="310"/>
      <c r="G19" s="310"/>
      <c r="H19" s="310"/>
      <c r="I19" s="310"/>
      <c r="J19" s="310"/>
      <c r="K19" s="310"/>
      <c r="L19" s="310"/>
      <c r="M19" s="310"/>
      <c r="N19" s="310"/>
      <c r="O19" s="310"/>
      <c r="P19" s="310"/>
      <c r="Q19" s="310"/>
      <c r="R19" s="310"/>
      <c r="S19" s="310"/>
    </row>
    <row r="20" spans="1:19" s="3" customFormat="1" ht="27" customHeight="1">
      <c r="A20" s="308" t="s">
        <v>213</v>
      </c>
      <c r="B20" s="308"/>
      <c r="C20" s="308"/>
      <c r="D20" s="308"/>
      <c r="E20" s="308"/>
      <c r="F20" s="308"/>
      <c r="G20" s="308"/>
      <c r="H20" s="308"/>
      <c r="I20" s="308"/>
      <c r="J20" s="308"/>
      <c r="K20" s="308"/>
      <c r="L20" s="308"/>
      <c r="M20" s="308"/>
      <c r="N20" s="308"/>
      <c r="O20" s="308"/>
      <c r="P20" s="308"/>
      <c r="Q20" s="308"/>
      <c r="R20" s="308"/>
      <c r="S20" s="308"/>
    </row>
    <row r="21" spans="1:19" s="3" customFormat="1" ht="23.25" customHeight="1">
      <c r="A21" s="306" t="s">
        <v>6</v>
      </c>
      <c r="B21" s="306"/>
      <c r="C21" s="306"/>
      <c r="D21" s="306"/>
      <c r="E21" s="306"/>
      <c r="F21" s="306"/>
      <c r="G21" s="306"/>
      <c r="H21" s="306"/>
      <c r="I21" s="306"/>
      <c r="J21" s="306"/>
      <c r="K21" s="306"/>
      <c r="L21" s="306"/>
      <c r="M21" s="306"/>
      <c r="N21" s="306"/>
      <c r="O21" s="306"/>
      <c r="P21" s="306"/>
      <c r="Q21" s="306"/>
      <c r="R21" s="306"/>
      <c r="S21" s="306"/>
    </row>
    <row r="22" spans="1:19" s="3" customFormat="1" ht="28.5" customHeight="1">
      <c r="A22" s="306" t="s">
        <v>7</v>
      </c>
      <c r="B22" s="306"/>
      <c r="C22" s="306"/>
      <c r="D22" s="306"/>
      <c r="E22" s="306"/>
      <c r="F22" s="306"/>
      <c r="G22" s="306"/>
      <c r="H22" s="306"/>
      <c r="I22" s="306"/>
      <c r="J22" s="306"/>
      <c r="K22" s="306"/>
      <c r="L22" s="306"/>
      <c r="M22" s="306"/>
      <c r="N22" s="306"/>
      <c r="O22" s="306"/>
      <c r="P22" s="306"/>
      <c r="Q22" s="306"/>
      <c r="R22" s="306"/>
      <c r="S22" s="306"/>
    </row>
    <row r="23" spans="1:19" s="3" customFormat="1" ht="35.25" customHeight="1">
      <c r="A23" s="306" t="s">
        <v>8</v>
      </c>
      <c r="B23" s="306"/>
      <c r="C23" s="306"/>
      <c r="D23" s="306"/>
      <c r="E23" s="306"/>
      <c r="F23" s="306"/>
      <c r="G23" s="306"/>
      <c r="H23" s="306"/>
      <c r="I23" s="306"/>
      <c r="J23" s="306"/>
      <c r="K23" s="306"/>
      <c r="L23" s="306"/>
      <c r="M23" s="306"/>
      <c r="N23" s="306"/>
      <c r="O23" s="306"/>
      <c r="P23" s="306"/>
      <c r="Q23" s="306"/>
      <c r="R23" s="306"/>
      <c r="S23" s="306"/>
    </row>
    <row r="24" spans="1:19" s="3" customFormat="1" ht="17.25" customHeight="1">
      <c r="A24" s="306" t="s">
        <v>9</v>
      </c>
      <c r="B24" s="306"/>
      <c r="C24" s="306"/>
      <c r="D24" s="306"/>
      <c r="E24" s="306"/>
      <c r="F24" s="306"/>
      <c r="G24" s="306"/>
      <c r="H24" s="306"/>
      <c r="I24" s="306"/>
      <c r="J24" s="306"/>
      <c r="K24" s="306"/>
      <c r="L24" s="306"/>
      <c r="M24" s="306"/>
      <c r="N24" s="306"/>
      <c r="O24" s="306"/>
      <c r="P24" s="306"/>
      <c r="Q24" s="306"/>
      <c r="R24" s="306"/>
      <c r="S24" s="306"/>
    </row>
    <row r="25" spans="1:19" s="3" customFormat="1" ht="44.25" customHeight="1">
      <c r="A25" s="311" t="s">
        <v>205</v>
      </c>
      <c r="B25" s="311"/>
      <c r="C25" s="311"/>
      <c r="D25" s="311"/>
      <c r="E25" s="311"/>
      <c r="F25" s="311"/>
      <c r="G25" s="311"/>
      <c r="H25" s="311"/>
      <c r="I25" s="311"/>
      <c r="J25" s="311"/>
      <c r="K25" s="311"/>
      <c r="L25" s="311"/>
      <c r="M25" s="311"/>
      <c r="N25" s="311"/>
      <c r="O25" s="311"/>
      <c r="P25" s="311"/>
      <c r="Q25" s="311"/>
      <c r="R25" s="311"/>
      <c r="S25" s="311"/>
    </row>
    <row r="26" spans="1:19" s="3" customFormat="1">
      <c r="A26" s="6"/>
    </row>
    <row r="27" spans="1:19" s="3" customFormat="1" ht="17.25" customHeight="1">
      <c r="A27" s="308" t="s">
        <v>214</v>
      </c>
      <c r="B27" s="308"/>
      <c r="C27" s="308"/>
      <c r="D27" s="308"/>
      <c r="E27" s="308"/>
      <c r="F27" s="308"/>
      <c r="G27" s="308"/>
      <c r="H27" s="308"/>
      <c r="I27" s="308"/>
      <c r="J27" s="308"/>
      <c r="K27" s="308"/>
      <c r="L27" s="308"/>
      <c r="M27" s="308"/>
      <c r="N27" s="308"/>
      <c r="O27" s="308"/>
      <c r="P27" s="308"/>
      <c r="Q27" s="308"/>
      <c r="R27" s="308"/>
      <c r="S27" s="308"/>
    </row>
    <row r="29" spans="1:19" s="2" customFormat="1" ht="25.5" customHeight="1">
      <c r="A29" s="310" t="s">
        <v>10</v>
      </c>
      <c r="B29" s="310"/>
      <c r="C29" s="310"/>
      <c r="D29" s="310"/>
      <c r="E29" s="310"/>
      <c r="F29" s="310"/>
      <c r="G29" s="310"/>
      <c r="H29" s="310"/>
      <c r="I29" s="310"/>
      <c r="J29" s="310"/>
      <c r="K29" s="310"/>
      <c r="L29" s="310"/>
      <c r="M29" s="310"/>
      <c r="N29" s="310"/>
      <c r="O29" s="310"/>
      <c r="P29" s="310"/>
      <c r="Q29" s="310"/>
      <c r="R29" s="310"/>
      <c r="S29" s="310"/>
    </row>
    <row r="30" spans="1:19" s="3" customFormat="1" ht="28.5" customHeight="1">
      <c r="A30" s="308" t="s">
        <v>215</v>
      </c>
      <c r="B30" s="308"/>
      <c r="C30" s="308"/>
      <c r="D30" s="308"/>
      <c r="E30" s="308"/>
      <c r="F30" s="308"/>
      <c r="G30" s="308"/>
      <c r="H30" s="308"/>
      <c r="I30" s="308"/>
      <c r="J30" s="308"/>
      <c r="K30" s="308"/>
      <c r="L30" s="308"/>
      <c r="M30" s="308"/>
      <c r="N30" s="308"/>
      <c r="O30" s="308"/>
      <c r="P30" s="308"/>
      <c r="Q30" s="308"/>
      <c r="R30" s="308"/>
      <c r="S30" s="308"/>
    </row>
    <row r="31" spans="1:19" s="3" customFormat="1">
      <c r="A31" s="4"/>
    </row>
    <row r="32" spans="1:19" s="3" customFormat="1">
      <c r="A32" s="313" t="s">
        <v>216</v>
      </c>
      <c r="B32" s="313"/>
      <c r="C32" s="313"/>
      <c r="D32" s="313"/>
      <c r="E32" s="313"/>
      <c r="F32" s="313"/>
      <c r="G32" s="313"/>
      <c r="H32" s="313"/>
      <c r="I32" s="313"/>
      <c r="J32" s="313"/>
      <c r="K32" s="313"/>
      <c r="L32" s="313"/>
      <c r="M32" s="313"/>
      <c r="N32" s="313"/>
      <c r="O32" s="313"/>
      <c r="P32" s="313"/>
      <c r="Q32" s="313"/>
      <c r="R32" s="313"/>
      <c r="S32" s="313"/>
    </row>
    <row r="33" spans="1:19" s="3" customFormat="1">
      <c r="A33" s="4"/>
    </row>
    <row r="34" spans="1:19" s="3" customFormat="1" ht="31.5" customHeight="1">
      <c r="A34" s="308" t="s">
        <v>217</v>
      </c>
      <c r="B34" s="308"/>
      <c r="C34" s="308"/>
      <c r="D34" s="308"/>
      <c r="E34" s="308"/>
      <c r="F34" s="308"/>
      <c r="G34" s="308"/>
      <c r="H34" s="308"/>
      <c r="I34" s="308"/>
      <c r="J34" s="308"/>
      <c r="K34" s="308"/>
      <c r="L34" s="308"/>
      <c r="M34" s="308"/>
      <c r="N34" s="308"/>
      <c r="O34" s="308"/>
      <c r="P34" s="308"/>
      <c r="Q34" s="308"/>
      <c r="R34" s="308"/>
      <c r="S34" s="308"/>
    </row>
    <row r="35" spans="1:19" s="3" customFormat="1">
      <c r="A35" s="4"/>
    </row>
    <row r="36" spans="1:19" s="3" customFormat="1">
      <c r="A36" s="312" t="s">
        <v>218</v>
      </c>
      <c r="B36" s="312"/>
      <c r="C36" s="312"/>
      <c r="D36" s="312"/>
      <c r="E36" s="312"/>
      <c r="F36" s="312"/>
      <c r="G36" s="312"/>
      <c r="H36" s="312"/>
      <c r="I36" s="312"/>
      <c r="J36" s="312"/>
      <c r="K36" s="312"/>
      <c r="L36" s="312"/>
      <c r="M36" s="312"/>
      <c r="N36" s="312"/>
      <c r="O36" s="312"/>
      <c r="P36" s="312"/>
      <c r="Q36" s="312"/>
      <c r="R36" s="312"/>
      <c r="S36" s="312"/>
    </row>
    <row r="37" spans="1:19" s="3" customFormat="1" ht="32.25" customHeight="1">
      <c r="A37" s="312"/>
      <c r="B37" s="312"/>
      <c r="C37" s="312"/>
      <c r="D37" s="312"/>
      <c r="E37" s="312"/>
      <c r="F37" s="312"/>
      <c r="G37" s="312"/>
      <c r="H37" s="312"/>
      <c r="I37" s="312"/>
      <c r="J37" s="312"/>
      <c r="K37" s="312"/>
      <c r="L37" s="312"/>
      <c r="M37" s="312"/>
      <c r="N37" s="312"/>
      <c r="O37" s="312"/>
      <c r="P37" s="312"/>
      <c r="Q37" s="312"/>
      <c r="R37" s="312"/>
      <c r="S37" s="312"/>
    </row>
    <row r="38" spans="1:19" s="3" customFormat="1">
      <c r="A38" s="4"/>
    </row>
    <row r="39" spans="1:19" s="3" customFormat="1" ht="35.25" customHeight="1">
      <c r="A39" s="308" t="s">
        <v>219</v>
      </c>
      <c r="B39" s="308"/>
      <c r="C39" s="308"/>
      <c r="D39" s="308"/>
      <c r="E39" s="308"/>
      <c r="F39" s="308"/>
      <c r="G39" s="308"/>
      <c r="H39" s="308"/>
      <c r="I39" s="308"/>
      <c r="J39" s="308"/>
      <c r="K39" s="308"/>
      <c r="L39" s="308"/>
      <c r="M39" s="308"/>
      <c r="N39" s="308"/>
      <c r="O39" s="308"/>
      <c r="P39" s="308"/>
      <c r="Q39" s="308"/>
      <c r="R39" s="308"/>
      <c r="S39" s="308"/>
    </row>
    <row r="40" spans="1:19" s="3" customFormat="1">
      <c r="A40" s="4"/>
    </row>
    <row r="41" spans="1:19" s="3" customFormat="1" ht="33.75" customHeight="1">
      <c r="A41" s="308" t="s">
        <v>220</v>
      </c>
      <c r="B41" s="308"/>
      <c r="C41" s="308"/>
      <c r="D41" s="308"/>
      <c r="E41" s="308"/>
      <c r="F41" s="308"/>
      <c r="G41" s="308"/>
      <c r="H41" s="308"/>
      <c r="I41" s="308"/>
      <c r="J41" s="308"/>
      <c r="K41" s="308"/>
      <c r="L41" s="308"/>
      <c r="M41" s="308"/>
      <c r="N41" s="308"/>
      <c r="O41" s="308"/>
      <c r="P41" s="308"/>
      <c r="Q41" s="308"/>
      <c r="R41" s="308"/>
      <c r="S41" s="308"/>
    </row>
    <row r="42" spans="1:19" s="3" customFormat="1">
      <c r="A42" s="306" t="s">
        <v>11</v>
      </c>
      <c r="B42" s="306"/>
      <c r="C42" s="306"/>
      <c r="D42" s="306"/>
      <c r="E42" s="306"/>
      <c r="F42" s="306"/>
      <c r="G42" s="306"/>
      <c r="H42" s="306"/>
      <c r="I42" s="306"/>
      <c r="J42" s="306"/>
      <c r="K42" s="306"/>
      <c r="L42" s="306"/>
      <c r="M42" s="306"/>
      <c r="N42" s="306"/>
      <c r="O42" s="306"/>
      <c r="P42" s="306"/>
      <c r="Q42" s="306"/>
      <c r="R42" s="306"/>
      <c r="S42" s="306"/>
    </row>
    <row r="43" spans="1:19" s="3" customFormat="1">
      <c r="A43" s="306" t="s">
        <v>12</v>
      </c>
      <c r="B43" s="306"/>
      <c r="C43" s="306"/>
      <c r="D43" s="306"/>
      <c r="E43" s="306"/>
      <c r="F43" s="306"/>
      <c r="G43" s="306"/>
      <c r="H43" s="306"/>
      <c r="I43" s="306"/>
      <c r="J43" s="306"/>
      <c r="K43" s="306"/>
      <c r="L43" s="306"/>
      <c r="M43" s="306"/>
      <c r="N43" s="306"/>
      <c r="O43" s="306"/>
      <c r="P43" s="306"/>
      <c r="Q43" s="306"/>
      <c r="R43" s="306"/>
      <c r="S43" s="306"/>
    </row>
    <row r="44" spans="1:19" s="3" customFormat="1">
      <c r="A44" s="306" t="s">
        <v>13</v>
      </c>
      <c r="B44" s="306"/>
      <c r="C44" s="306"/>
      <c r="D44" s="306"/>
      <c r="E44" s="306"/>
      <c r="F44" s="306"/>
      <c r="G44" s="306"/>
      <c r="H44" s="306"/>
      <c r="I44" s="306"/>
      <c r="J44" s="306"/>
      <c r="K44" s="306"/>
      <c r="L44" s="306"/>
      <c r="M44" s="306"/>
      <c r="N44" s="306"/>
      <c r="O44" s="306"/>
      <c r="P44" s="306"/>
      <c r="Q44" s="306"/>
      <c r="R44" s="306"/>
      <c r="S44" s="306"/>
    </row>
    <row r="45" spans="1:19" s="3" customFormat="1" ht="24" customHeight="1">
      <c r="A45" s="308" t="s">
        <v>221</v>
      </c>
      <c r="B45" s="308"/>
      <c r="C45" s="308"/>
      <c r="D45" s="308"/>
      <c r="E45" s="308"/>
      <c r="F45" s="308"/>
      <c r="G45" s="308"/>
      <c r="H45" s="308"/>
      <c r="I45" s="308"/>
      <c r="J45" s="308"/>
      <c r="K45" s="308"/>
      <c r="L45" s="308"/>
      <c r="M45" s="308"/>
      <c r="N45" s="308"/>
      <c r="O45" s="308"/>
      <c r="P45" s="308"/>
      <c r="Q45" s="308"/>
      <c r="R45" s="308"/>
      <c r="S45" s="308"/>
    </row>
    <row r="46" spans="1:19" s="3" customFormat="1" ht="21.75" customHeight="1">
      <c r="A46" s="306" t="s">
        <v>14</v>
      </c>
      <c r="B46" s="306"/>
      <c r="C46" s="306"/>
      <c r="D46" s="306"/>
      <c r="E46" s="306"/>
      <c r="F46" s="306"/>
      <c r="G46" s="306"/>
      <c r="H46" s="306"/>
      <c r="I46" s="306"/>
      <c r="J46" s="306"/>
      <c r="K46" s="306"/>
      <c r="L46" s="306"/>
      <c r="M46" s="306"/>
      <c r="N46" s="306"/>
      <c r="O46" s="306"/>
      <c r="P46" s="306"/>
      <c r="Q46" s="306"/>
      <c r="R46" s="306"/>
      <c r="S46" s="306"/>
    </row>
    <row r="47" spans="1:19" s="3" customFormat="1">
      <c r="A47" s="306" t="s">
        <v>15</v>
      </c>
      <c r="B47" s="306"/>
      <c r="C47" s="306"/>
      <c r="D47" s="306"/>
      <c r="E47" s="306"/>
      <c r="F47" s="306"/>
      <c r="G47" s="306"/>
      <c r="H47" s="306"/>
      <c r="I47" s="306"/>
      <c r="J47" s="306"/>
      <c r="K47" s="306"/>
      <c r="L47" s="306"/>
      <c r="M47" s="306"/>
      <c r="N47" s="306"/>
      <c r="O47" s="306"/>
      <c r="P47" s="306"/>
      <c r="Q47" s="306"/>
      <c r="R47" s="306"/>
      <c r="S47" s="306"/>
    </row>
    <row r="48" spans="1:19" s="3" customFormat="1">
      <c r="A48" s="306" t="s">
        <v>16</v>
      </c>
      <c r="B48" s="306"/>
      <c r="C48" s="306"/>
      <c r="D48" s="306"/>
      <c r="E48" s="306"/>
      <c r="F48" s="306"/>
      <c r="G48" s="306"/>
      <c r="H48" s="306"/>
      <c r="I48" s="306"/>
      <c r="J48" s="306"/>
      <c r="K48" s="306"/>
      <c r="L48" s="306"/>
      <c r="M48" s="306"/>
      <c r="N48" s="306"/>
      <c r="O48" s="306"/>
      <c r="P48" s="306"/>
      <c r="Q48" s="306"/>
      <c r="R48" s="306"/>
      <c r="S48" s="306"/>
    </row>
    <row r="49" spans="1:19" s="3" customFormat="1">
      <c r="A49" s="306" t="s">
        <v>17</v>
      </c>
      <c r="B49" s="306"/>
      <c r="C49" s="306"/>
      <c r="D49" s="306"/>
      <c r="E49" s="306"/>
      <c r="F49" s="306"/>
      <c r="G49" s="306"/>
      <c r="H49" s="306"/>
      <c r="I49" s="306"/>
      <c r="J49" s="306"/>
      <c r="K49" s="306"/>
      <c r="L49" s="306"/>
      <c r="M49" s="306"/>
      <c r="N49" s="306"/>
      <c r="O49" s="306"/>
      <c r="P49" s="306"/>
      <c r="Q49" s="306"/>
      <c r="R49" s="306"/>
      <c r="S49" s="306"/>
    </row>
    <row r="50" spans="1:19" s="3" customFormat="1">
      <c r="A50" s="6" t="s">
        <v>18</v>
      </c>
    </row>
    <row r="51" spans="1:19" s="3" customFormat="1" ht="36" customHeight="1">
      <c r="A51" s="308" t="s">
        <v>222</v>
      </c>
      <c r="B51" s="308"/>
      <c r="C51" s="308"/>
      <c r="D51" s="308"/>
      <c r="E51" s="308"/>
      <c r="F51" s="308"/>
      <c r="G51" s="308"/>
      <c r="H51" s="308"/>
      <c r="I51" s="308"/>
      <c r="J51" s="308"/>
      <c r="K51" s="308"/>
      <c r="L51" s="308"/>
      <c r="M51" s="308"/>
      <c r="N51" s="308"/>
      <c r="O51" s="308"/>
      <c r="P51" s="308"/>
      <c r="Q51" s="308"/>
      <c r="R51" s="308"/>
      <c r="S51" s="308"/>
    </row>
    <row r="52" spans="1:19" s="3" customFormat="1">
      <c r="A52" s="4"/>
    </row>
    <row r="53" spans="1:19" s="3" customFormat="1">
      <c r="A53" s="4"/>
    </row>
    <row r="54" spans="1:19" s="3" customFormat="1">
      <c r="A54" s="305" t="s">
        <v>19</v>
      </c>
      <c r="B54" s="305"/>
      <c r="C54" s="305"/>
      <c r="D54" s="305"/>
      <c r="E54" s="305"/>
      <c r="F54" s="305"/>
      <c r="G54" s="305"/>
      <c r="H54" s="305"/>
      <c r="I54" s="305"/>
      <c r="J54" s="305"/>
      <c r="K54" s="305"/>
      <c r="L54" s="305"/>
      <c r="M54" s="305"/>
      <c r="N54" s="305"/>
      <c r="O54" s="305"/>
      <c r="P54" s="305"/>
      <c r="Q54" s="305"/>
      <c r="R54" s="305"/>
      <c r="S54" s="305"/>
    </row>
    <row r="56" spans="1:19" s="2" customFormat="1" ht="20.25" customHeight="1">
      <c r="A56" s="310" t="s">
        <v>20</v>
      </c>
      <c r="B56" s="310"/>
      <c r="C56" s="310"/>
      <c r="D56" s="310"/>
      <c r="E56" s="310"/>
      <c r="F56" s="310"/>
      <c r="G56" s="310"/>
      <c r="H56" s="310"/>
      <c r="I56" s="310"/>
      <c r="J56" s="310"/>
      <c r="K56" s="310"/>
      <c r="L56" s="310"/>
      <c r="M56" s="310"/>
      <c r="N56" s="310"/>
      <c r="O56" s="310"/>
      <c r="P56" s="310"/>
      <c r="Q56" s="310"/>
      <c r="R56" s="310"/>
      <c r="S56" s="310"/>
    </row>
    <row r="58" spans="1:19" s="3" customFormat="1" ht="15" customHeight="1">
      <c r="A58" s="311" t="s">
        <v>21</v>
      </c>
      <c r="B58" s="311"/>
      <c r="C58" s="311"/>
      <c r="D58" s="311"/>
      <c r="E58" s="311"/>
      <c r="F58" s="311"/>
      <c r="G58" s="311"/>
      <c r="H58" s="311"/>
      <c r="I58" s="311"/>
      <c r="J58" s="311"/>
      <c r="K58" s="311"/>
      <c r="L58" s="311"/>
      <c r="M58" s="311"/>
      <c r="N58" s="311"/>
      <c r="O58" s="311"/>
      <c r="P58" s="311"/>
      <c r="Q58" s="311"/>
      <c r="R58" s="311"/>
      <c r="S58" s="311"/>
    </row>
    <row r="59" spans="1:19" s="3" customFormat="1">
      <c r="A59" s="4"/>
    </row>
    <row r="60" spans="1:19" s="3" customFormat="1">
      <c r="A60" s="308" t="s">
        <v>22</v>
      </c>
      <c r="B60" s="308"/>
      <c r="C60" s="308"/>
      <c r="D60" s="308"/>
      <c r="E60" s="308"/>
      <c r="F60" s="308"/>
      <c r="G60" s="308"/>
      <c r="H60" s="308"/>
      <c r="I60" s="308"/>
      <c r="J60" s="308"/>
      <c r="K60" s="308"/>
      <c r="L60" s="308"/>
      <c r="M60" s="308"/>
      <c r="N60" s="308"/>
      <c r="O60" s="308"/>
      <c r="P60" s="308"/>
      <c r="Q60" s="308"/>
      <c r="R60" s="308"/>
      <c r="S60" s="308"/>
    </row>
    <row r="61" spans="1:19" s="3" customFormat="1" ht="40.5" customHeight="1">
      <c r="A61" s="306" t="s">
        <v>23</v>
      </c>
      <c r="B61" s="306"/>
      <c r="C61" s="306"/>
      <c r="D61" s="306"/>
      <c r="E61" s="306"/>
      <c r="F61" s="306"/>
      <c r="G61" s="306"/>
      <c r="H61" s="306"/>
      <c r="I61" s="306"/>
      <c r="J61" s="306"/>
      <c r="K61" s="306"/>
      <c r="L61" s="306"/>
      <c r="M61" s="306"/>
      <c r="N61" s="306"/>
      <c r="O61" s="306"/>
      <c r="P61" s="306"/>
      <c r="Q61" s="306"/>
      <c r="R61" s="306"/>
      <c r="S61" s="306"/>
    </row>
    <row r="62" spans="1:19" s="3" customFormat="1" ht="21.75" customHeight="1">
      <c r="A62" s="306" t="s">
        <v>24</v>
      </c>
      <c r="B62" s="306"/>
      <c r="C62" s="306"/>
      <c r="D62" s="306"/>
      <c r="E62" s="306"/>
      <c r="F62" s="306"/>
      <c r="G62" s="306"/>
      <c r="H62" s="306"/>
      <c r="I62" s="306"/>
      <c r="J62" s="306"/>
      <c r="K62" s="306"/>
      <c r="L62" s="306"/>
      <c r="M62" s="306"/>
      <c r="N62" s="306"/>
      <c r="O62" s="306"/>
      <c r="P62" s="306"/>
      <c r="Q62" s="306"/>
      <c r="R62" s="306"/>
      <c r="S62" s="306"/>
    </row>
    <row r="63" spans="1:19" s="3" customFormat="1">
      <c r="A63" s="5" t="s">
        <v>25</v>
      </c>
    </row>
    <row r="64" spans="1:19" s="3" customFormat="1" ht="42" customHeight="1">
      <c r="A64" s="306" t="s">
        <v>26</v>
      </c>
      <c r="B64" s="306"/>
      <c r="C64" s="306"/>
      <c r="D64" s="306"/>
      <c r="E64" s="306"/>
      <c r="F64" s="306"/>
      <c r="G64" s="306"/>
      <c r="H64" s="306"/>
      <c r="I64" s="306"/>
      <c r="J64" s="306"/>
      <c r="K64" s="306"/>
      <c r="L64" s="306"/>
      <c r="M64" s="306"/>
      <c r="N64" s="306"/>
      <c r="O64" s="306"/>
      <c r="P64" s="306"/>
      <c r="Q64" s="306"/>
      <c r="R64" s="306"/>
      <c r="S64" s="306"/>
    </row>
    <row r="65" spans="1:19" s="3" customFormat="1">
      <c r="A65" s="307" t="s">
        <v>223</v>
      </c>
      <c r="B65" s="307"/>
      <c r="C65" s="307"/>
      <c r="D65" s="307"/>
      <c r="E65" s="307"/>
      <c r="F65" s="307"/>
      <c r="G65" s="307"/>
      <c r="H65" s="307"/>
      <c r="I65" s="307"/>
      <c r="J65" s="307"/>
      <c r="K65" s="307"/>
      <c r="L65" s="307"/>
      <c r="M65" s="307"/>
      <c r="N65" s="307"/>
      <c r="O65" s="307"/>
      <c r="P65" s="307"/>
      <c r="Q65" s="307"/>
      <c r="R65" s="307"/>
      <c r="S65" s="307"/>
    </row>
    <row r="66" spans="1:19" s="3" customFormat="1">
      <c r="A66" s="4"/>
    </row>
    <row r="67" spans="1:19" s="3" customFormat="1" ht="27.75" customHeight="1">
      <c r="A67" s="306" t="s">
        <v>27</v>
      </c>
      <c r="B67" s="306"/>
      <c r="C67" s="306"/>
      <c r="D67" s="306"/>
      <c r="E67" s="306"/>
      <c r="F67" s="306"/>
      <c r="G67" s="306"/>
      <c r="H67" s="306"/>
      <c r="I67" s="306"/>
      <c r="J67" s="306"/>
      <c r="K67" s="306"/>
      <c r="L67" s="306"/>
      <c r="M67" s="306"/>
      <c r="N67" s="306"/>
      <c r="O67" s="306"/>
      <c r="P67" s="306"/>
      <c r="Q67" s="306"/>
      <c r="R67" s="306"/>
      <c r="S67" s="306"/>
    </row>
    <row r="68" spans="1:19" s="3" customFormat="1">
      <c r="A68" s="306" t="s">
        <v>28</v>
      </c>
      <c r="B68" s="306"/>
      <c r="C68" s="306"/>
      <c r="D68" s="306"/>
      <c r="E68" s="306"/>
      <c r="F68" s="306"/>
      <c r="G68" s="306"/>
      <c r="H68" s="306"/>
      <c r="I68" s="306"/>
      <c r="J68" s="306"/>
      <c r="K68" s="306"/>
      <c r="L68" s="306"/>
      <c r="M68" s="306"/>
      <c r="N68" s="306"/>
      <c r="O68" s="306"/>
      <c r="P68" s="306"/>
      <c r="Q68" s="306"/>
      <c r="R68" s="306"/>
      <c r="S68" s="306"/>
    </row>
    <row r="69" spans="1:19" s="3" customFormat="1" ht="39.75" customHeight="1">
      <c r="A69" s="306" t="s">
        <v>29</v>
      </c>
      <c r="B69" s="306"/>
      <c r="C69" s="306"/>
      <c r="D69" s="306"/>
      <c r="E69" s="306"/>
      <c r="F69" s="306"/>
      <c r="G69" s="306"/>
      <c r="H69" s="306"/>
      <c r="I69" s="306"/>
      <c r="J69" s="306"/>
      <c r="K69" s="306"/>
      <c r="L69" s="306"/>
      <c r="M69" s="306"/>
      <c r="N69" s="306"/>
      <c r="O69" s="306"/>
      <c r="P69" s="306"/>
      <c r="Q69" s="306"/>
      <c r="R69" s="306"/>
      <c r="S69" s="306"/>
    </row>
    <row r="70" spans="1:19" s="3" customFormat="1">
      <c r="A70" s="4"/>
    </row>
    <row r="71" spans="1:19" s="3" customFormat="1" ht="24" customHeight="1">
      <c r="A71" s="308" t="s">
        <v>30</v>
      </c>
      <c r="B71" s="308"/>
      <c r="C71" s="308"/>
      <c r="D71" s="308"/>
      <c r="E71" s="308"/>
      <c r="F71" s="308"/>
      <c r="G71" s="308"/>
      <c r="H71" s="308"/>
      <c r="I71" s="308"/>
      <c r="J71" s="308"/>
      <c r="K71" s="308"/>
      <c r="L71" s="308"/>
      <c r="M71" s="308"/>
      <c r="N71" s="308"/>
      <c r="O71" s="308"/>
      <c r="P71" s="308"/>
      <c r="Q71" s="308"/>
      <c r="R71" s="308"/>
      <c r="S71" s="308"/>
    </row>
    <row r="72" spans="1:19" s="3" customFormat="1" ht="23.25" customHeight="1">
      <c r="A72" s="309" t="s">
        <v>31</v>
      </c>
      <c r="B72" s="309"/>
      <c r="C72" s="309"/>
      <c r="D72" s="309"/>
      <c r="E72" s="309"/>
      <c r="F72" s="309"/>
      <c r="G72" s="309"/>
      <c r="H72" s="309"/>
      <c r="I72" s="309"/>
      <c r="J72" s="309"/>
      <c r="K72" s="309"/>
      <c r="L72" s="309"/>
      <c r="M72" s="309"/>
      <c r="N72" s="309"/>
      <c r="O72" s="309"/>
      <c r="P72" s="309"/>
      <c r="Q72" s="309"/>
      <c r="R72" s="309"/>
      <c r="S72" s="309"/>
    </row>
  </sheetData>
  <mergeCells count="46">
    <mergeCell ref="A13:S13"/>
    <mergeCell ref="A1:S1"/>
    <mergeCell ref="A5:T5"/>
    <mergeCell ref="A9:S9"/>
    <mergeCell ref="A11:S11"/>
    <mergeCell ref="A7:S7"/>
    <mergeCell ref="A3:S3"/>
    <mergeCell ref="A32:S32"/>
    <mergeCell ref="A30:S30"/>
    <mergeCell ref="A17:S17"/>
    <mergeCell ref="A19:S19"/>
    <mergeCell ref="A15:S15"/>
    <mergeCell ref="A20:S20"/>
    <mergeCell ref="A21:S21"/>
    <mergeCell ref="A22:S22"/>
    <mergeCell ref="A23:S23"/>
    <mergeCell ref="A24:S24"/>
    <mergeCell ref="A27:S27"/>
    <mergeCell ref="A25:S25"/>
    <mergeCell ref="A29:S29"/>
    <mergeCell ref="A51:S51"/>
    <mergeCell ref="A36:S37"/>
    <mergeCell ref="A34:S34"/>
    <mergeCell ref="A39:S39"/>
    <mergeCell ref="A41:S41"/>
    <mergeCell ref="A44:S44"/>
    <mergeCell ref="A43:S43"/>
    <mergeCell ref="A42:S42"/>
    <mergeCell ref="A46:S46"/>
    <mergeCell ref="A45:S45"/>
    <mergeCell ref="A49:S49"/>
    <mergeCell ref="A48:S48"/>
    <mergeCell ref="A47:S47"/>
    <mergeCell ref="A71:S71"/>
    <mergeCell ref="A72:S72"/>
    <mergeCell ref="A56:S56"/>
    <mergeCell ref="A60:S60"/>
    <mergeCell ref="A58:S58"/>
    <mergeCell ref="A61:S61"/>
    <mergeCell ref="A64:S64"/>
    <mergeCell ref="A62:S62"/>
    <mergeCell ref="A54:S54"/>
    <mergeCell ref="A67:S67"/>
    <mergeCell ref="A65:S65"/>
    <mergeCell ref="A68:S68"/>
    <mergeCell ref="A69:S6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IN91"/>
  <sheetViews>
    <sheetView tabSelected="1" topLeftCell="A52" zoomScale="70" zoomScaleNormal="70" workbookViewId="0">
      <selection activeCell="L88" sqref="L88"/>
    </sheetView>
  </sheetViews>
  <sheetFormatPr defaultColWidth="11.42578125" defaultRowHeight="12"/>
  <cols>
    <col min="1" max="2" width="2.85546875" style="35" customWidth="1"/>
    <col min="3" max="3" width="6.85546875" style="35" customWidth="1"/>
    <col min="4" max="4" width="37.140625" style="35" customWidth="1"/>
    <col min="5" max="5" width="1.5703125" style="35" customWidth="1"/>
    <col min="6" max="6" width="11.85546875" style="35" customWidth="1"/>
    <col min="7" max="7" width="1.5703125" style="35" customWidth="1"/>
    <col min="8" max="8" width="11.85546875" style="35" customWidth="1"/>
    <col min="9" max="9" width="1.5703125" style="35" customWidth="1"/>
    <col min="10" max="10" width="11.85546875" style="35" customWidth="1"/>
    <col min="11" max="11" width="1.5703125" style="35" customWidth="1"/>
    <col min="12" max="12" width="10.140625" style="35" customWidth="1"/>
    <col min="13" max="14" width="1.5703125" style="35" customWidth="1"/>
    <col min="15" max="15" width="8.5703125" style="35" customWidth="1"/>
    <col min="16" max="16" width="1.5703125" style="35" customWidth="1"/>
    <col min="17" max="17" width="9" style="35" customWidth="1"/>
    <col min="18" max="18" width="1.5703125" style="35" customWidth="1"/>
    <col min="19" max="19" width="13.5703125" style="35" customWidth="1"/>
    <col min="20" max="21" width="1.5703125" style="35" customWidth="1"/>
    <col min="22" max="22" width="8.7109375" style="35" customWidth="1"/>
    <col min="23" max="23" width="1.5703125" style="35" customWidth="1"/>
    <col min="24" max="24" width="10.140625" style="35" customWidth="1"/>
    <col min="25" max="25" width="1.5703125" style="35" customWidth="1"/>
    <col min="26" max="26" width="13.5703125" style="35" customWidth="1"/>
    <col min="27" max="28" width="1.5703125" style="35" customWidth="1"/>
    <col min="29" max="29" width="10.42578125" style="35" customWidth="1"/>
    <col min="30" max="30" width="1.5703125" style="35" customWidth="1"/>
    <col min="31" max="31" width="10" style="35" customWidth="1"/>
    <col min="32" max="32" width="1.5703125" style="35" customWidth="1"/>
    <col min="33" max="33" width="13.5703125" style="35" customWidth="1"/>
    <col min="34" max="35" width="1.5703125" style="35" customWidth="1"/>
    <col min="36" max="36" width="1.5703125" style="35" hidden="1" customWidth="1"/>
    <col min="37" max="37" width="10" style="35" customWidth="1"/>
    <col min="38" max="38" width="1.5703125" style="35" customWidth="1"/>
    <col min="39" max="39" width="9.85546875" style="35" customWidth="1"/>
    <col min="40" max="40" width="1.5703125" style="35" customWidth="1"/>
    <col min="41" max="41" width="13.5703125" style="35" customWidth="1"/>
    <col min="42" max="43" width="1.5703125" style="35" customWidth="1"/>
    <col min="44" max="44" width="1.5703125" style="35" hidden="1" customWidth="1"/>
    <col min="45" max="45" width="9" style="35" customWidth="1"/>
    <col min="46" max="46" width="1.5703125" style="35" customWidth="1"/>
    <col min="47" max="47" width="9.140625" style="35" customWidth="1"/>
    <col min="48" max="48" width="1.5703125" style="35" customWidth="1"/>
    <col min="49" max="49" width="13.5703125" style="35" customWidth="1"/>
    <col min="50" max="51" width="1.5703125" style="35" customWidth="1"/>
    <col min="52" max="52" width="14.42578125" style="35" customWidth="1"/>
    <col min="53" max="248" width="11.42578125" style="35" customWidth="1"/>
    <col min="249" max="16384" width="11.42578125" style="36"/>
  </cols>
  <sheetData>
    <row r="1" spans="1:248" ht="18" customHeight="1">
      <c r="A1" s="32"/>
      <c r="B1" s="33"/>
      <c r="C1" s="33"/>
      <c r="D1" s="33"/>
      <c r="E1" s="33"/>
      <c r="F1" s="33"/>
      <c r="G1" s="33"/>
      <c r="H1" s="33"/>
      <c r="I1" s="33"/>
      <c r="J1" s="33"/>
      <c r="K1" s="33"/>
      <c r="L1" s="33"/>
      <c r="M1" s="33"/>
      <c r="N1" s="33"/>
      <c r="O1" s="33"/>
      <c r="P1" s="33"/>
      <c r="Q1" s="33"/>
      <c r="R1" s="33"/>
      <c r="S1" s="33"/>
      <c r="T1" s="33"/>
      <c r="U1" s="33"/>
      <c r="V1" s="33"/>
      <c r="W1" s="33"/>
      <c r="X1" s="33"/>
      <c r="Y1" s="33"/>
      <c r="Z1" s="33"/>
      <c r="AA1" s="33"/>
      <c r="AB1" s="34"/>
      <c r="AC1" s="329"/>
      <c r="AD1" s="329"/>
      <c r="AE1" s="329"/>
      <c r="AF1" s="329"/>
      <c r="AG1" s="329"/>
      <c r="AH1" s="329"/>
      <c r="AI1" s="329"/>
      <c r="AJ1" s="329"/>
      <c r="AK1" s="329"/>
      <c r="AL1" s="329"/>
      <c r="AM1" s="329"/>
      <c r="AN1" s="329"/>
      <c r="AO1" s="329"/>
      <c r="AP1" s="329"/>
      <c r="AQ1" s="329"/>
      <c r="AR1" s="329"/>
      <c r="AS1" s="329"/>
      <c r="AT1" s="329"/>
      <c r="AU1" s="329"/>
      <c r="AV1" s="329"/>
      <c r="AW1" s="329"/>
      <c r="AX1" s="329"/>
      <c r="AY1" s="329"/>
      <c r="AZ1" s="330"/>
      <c r="GW1" s="36"/>
      <c r="GX1" s="36"/>
      <c r="GY1" s="36"/>
      <c r="GZ1" s="36"/>
      <c r="HA1" s="36"/>
      <c r="HB1" s="36"/>
      <c r="HC1" s="36"/>
      <c r="HD1" s="36"/>
      <c r="HE1" s="36"/>
      <c r="HF1" s="36"/>
      <c r="HG1" s="36"/>
      <c r="HH1" s="36"/>
      <c r="HI1" s="36"/>
      <c r="HJ1" s="36"/>
      <c r="HK1" s="36"/>
      <c r="HL1" s="36"/>
      <c r="HM1" s="36"/>
      <c r="HN1" s="36"/>
      <c r="HO1" s="36"/>
      <c r="HP1" s="36"/>
      <c r="HQ1" s="36"/>
      <c r="HR1" s="36"/>
      <c r="HS1" s="36"/>
      <c r="HT1" s="36"/>
      <c r="HU1" s="36"/>
      <c r="HV1" s="36"/>
      <c r="HW1" s="36"/>
      <c r="HX1" s="36"/>
      <c r="HY1" s="36"/>
      <c r="HZ1" s="36"/>
      <c r="IA1" s="36"/>
      <c r="IB1" s="36"/>
      <c r="IC1" s="36"/>
      <c r="ID1" s="36"/>
      <c r="IE1" s="36"/>
      <c r="IF1" s="36"/>
      <c r="IG1" s="36"/>
      <c r="IH1" s="36"/>
      <c r="II1" s="36"/>
      <c r="IJ1" s="36"/>
      <c r="IK1" s="36"/>
      <c r="IL1" s="36"/>
      <c r="IM1" s="36"/>
      <c r="IN1" s="36"/>
    </row>
    <row r="2" spans="1:248" ht="18" customHeight="1">
      <c r="A2" s="340" t="s">
        <v>32</v>
      </c>
      <c r="B2" s="341"/>
      <c r="C2" s="341"/>
      <c r="D2" s="341"/>
      <c r="E2" s="342"/>
      <c r="F2" s="343"/>
      <c r="G2" s="343"/>
      <c r="H2" s="343"/>
      <c r="I2" s="343"/>
      <c r="J2" s="343"/>
      <c r="K2" s="343"/>
      <c r="L2" s="343"/>
      <c r="M2" s="343"/>
      <c r="N2" s="343"/>
      <c r="O2" s="343"/>
      <c r="P2" s="343"/>
      <c r="Q2" s="343"/>
      <c r="R2" s="343"/>
      <c r="S2" s="343"/>
      <c r="T2" s="37"/>
      <c r="U2" s="37"/>
      <c r="V2" s="37"/>
      <c r="W2" s="37"/>
      <c r="X2" s="37"/>
      <c r="Y2" s="37"/>
      <c r="Z2" s="38"/>
      <c r="AA2" s="38"/>
      <c r="AB2" s="39"/>
      <c r="AC2" s="331"/>
      <c r="AD2" s="331"/>
      <c r="AE2" s="331"/>
      <c r="AF2" s="331"/>
      <c r="AG2" s="331"/>
      <c r="AH2" s="331"/>
      <c r="AI2" s="331"/>
      <c r="AJ2" s="331"/>
      <c r="AK2" s="331"/>
      <c r="AL2" s="331"/>
      <c r="AM2" s="331"/>
      <c r="AN2" s="331"/>
      <c r="AO2" s="331"/>
      <c r="AP2" s="331"/>
      <c r="AQ2" s="331"/>
      <c r="AR2" s="331"/>
      <c r="AS2" s="331"/>
      <c r="AT2" s="331"/>
      <c r="AU2" s="331"/>
      <c r="AV2" s="331"/>
      <c r="AW2" s="331"/>
      <c r="AX2" s="331"/>
      <c r="AY2" s="331"/>
      <c r="AZ2" s="332"/>
      <c r="GW2" s="36"/>
      <c r="GX2" s="36"/>
      <c r="GY2" s="36"/>
      <c r="GZ2" s="36"/>
      <c r="HA2" s="36"/>
      <c r="HB2" s="36"/>
      <c r="HC2" s="36"/>
      <c r="HD2" s="36"/>
      <c r="HE2" s="36"/>
      <c r="HF2" s="36"/>
      <c r="HG2" s="36"/>
      <c r="HH2" s="36"/>
      <c r="HI2" s="36"/>
      <c r="HJ2" s="36"/>
      <c r="HK2" s="36"/>
      <c r="HL2" s="36"/>
      <c r="HM2" s="36"/>
      <c r="HN2" s="36"/>
      <c r="HO2" s="36"/>
      <c r="HP2" s="36"/>
      <c r="HQ2" s="36"/>
      <c r="HR2" s="36"/>
      <c r="HS2" s="36"/>
      <c r="HT2" s="36"/>
      <c r="HU2" s="36"/>
      <c r="HV2" s="36"/>
      <c r="HW2" s="36"/>
      <c r="HX2" s="36"/>
      <c r="HY2" s="36"/>
      <c r="HZ2" s="36"/>
      <c r="IA2" s="36"/>
      <c r="IB2" s="36"/>
      <c r="IC2" s="36"/>
      <c r="ID2" s="36"/>
      <c r="IE2" s="36"/>
      <c r="IF2" s="36"/>
      <c r="IG2" s="36"/>
      <c r="IH2" s="36"/>
      <c r="II2" s="36"/>
      <c r="IJ2" s="36"/>
      <c r="IK2" s="36"/>
      <c r="IL2" s="36"/>
      <c r="IM2" s="36"/>
      <c r="IN2" s="36"/>
    </row>
    <row r="3" spans="1:248" ht="7.5" customHeight="1">
      <c r="A3" s="40"/>
      <c r="B3" s="37"/>
      <c r="C3" s="41"/>
      <c r="D3" s="42"/>
      <c r="E3" s="43"/>
      <c r="F3" s="43"/>
      <c r="G3" s="43"/>
      <c r="H3" s="43"/>
      <c r="I3" s="43"/>
      <c r="J3" s="43"/>
      <c r="K3" s="43"/>
      <c r="L3" s="43"/>
      <c r="M3" s="43"/>
      <c r="N3" s="43"/>
      <c r="O3" s="43"/>
      <c r="P3" s="43"/>
      <c r="Q3" s="43"/>
      <c r="R3" s="43"/>
      <c r="S3" s="43"/>
      <c r="T3" s="37"/>
      <c r="U3" s="37"/>
      <c r="V3" s="37"/>
      <c r="W3" s="37"/>
      <c r="X3" s="37"/>
      <c r="Y3" s="37"/>
      <c r="Z3" s="41"/>
      <c r="AA3" s="37"/>
      <c r="AB3" s="34"/>
      <c r="AC3" s="331"/>
      <c r="AD3" s="331"/>
      <c r="AE3" s="331"/>
      <c r="AF3" s="331"/>
      <c r="AG3" s="331"/>
      <c r="AH3" s="331"/>
      <c r="AI3" s="331"/>
      <c r="AJ3" s="331"/>
      <c r="AK3" s="331"/>
      <c r="AL3" s="331"/>
      <c r="AM3" s="331"/>
      <c r="AN3" s="331"/>
      <c r="AO3" s="331"/>
      <c r="AP3" s="331"/>
      <c r="AQ3" s="331"/>
      <c r="AR3" s="331"/>
      <c r="AS3" s="331"/>
      <c r="AT3" s="331"/>
      <c r="AU3" s="331"/>
      <c r="AV3" s="331"/>
      <c r="AW3" s="331"/>
      <c r="AX3" s="331"/>
      <c r="AY3" s="331"/>
      <c r="AZ3" s="332"/>
      <c r="GW3" s="36"/>
      <c r="GX3" s="36"/>
      <c r="GY3" s="36"/>
      <c r="GZ3" s="36"/>
      <c r="HA3" s="36"/>
      <c r="HB3" s="36"/>
      <c r="HC3" s="36"/>
      <c r="HD3" s="36"/>
      <c r="HE3" s="36"/>
      <c r="HF3" s="36"/>
      <c r="HG3" s="36"/>
      <c r="HH3" s="36"/>
      <c r="HI3" s="36"/>
      <c r="HJ3" s="36"/>
      <c r="HK3" s="36"/>
      <c r="HL3" s="36"/>
      <c r="HM3" s="36"/>
      <c r="HN3" s="36"/>
      <c r="HO3" s="36"/>
      <c r="HP3" s="36"/>
      <c r="HQ3" s="36"/>
      <c r="HR3" s="36"/>
      <c r="HS3" s="36"/>
      <c r="HT3" s="36"/>
      <c r="HU3" s="36"/>
      <c r="HV3" s="36"/>
      <c r="HW3" s="36"/>
      <c r="HX3" s="36"/>
      <c r="HY3" s="36"/>
      <c r="HZ3" s="36"/>
      <c r="IA3" s="36"/>
      <c r="IB3" s="36"/>
      <c r="IC3" s="36"/>
      <c r="ID3" s="36"/>
      <c r="IE3" s="36"/>
      <c r="IF3" s="36"/>
      <c r="IG3" s="36"/>
      <c r="IH3" s="36"/>
      <c r="II3" s="36"/>
      <c r="IJ3" s="36"/>
      <c r="IK3" s="36"/>
      <c r="IL3" s="36"/>
      <c r="IM3" s="36"/>
      <c r="IN3" s="36"/>
    </row>
    <row r="4" spans="1:248" s="45" customFormat="1" ht="18" customHeight="1">
      <c r="A4" s="340" t="s">
        <v>33</v>
      </c>
      <c r="B4" s="341"/>
      <c r="C4" s="341"/>
      <c r="D4" s="341"/>
      <c r="E4" s="324"/>
      <c r="F4" s="325"/>
      <c r="G4" s="325"/>
      <c r="H4" s="325"/>
      <c r="I4" s="325"/>
      <c r="J4" s="325"/>
      <c r="K4" s="325"/>
      <c r="L4" s="325"/>
      <c r="M4" s="325"/>
      <c r="N4" s="325"/>
      <c r="O4" s="325"/>
      <c r="P4" s="325"/>
      <c r="Q4" s="325"/>
      <c r="R4" s="325"/>
      <c r="S4" s="325"/>
      <c r="T4" s="325"/>
      <c r="U4" s="326"/>
      <c r="V4" s="327"/>
      <c r="W4" s="327"/>
      <c r="X4" s="327"/>
      <c r="Y4" s="327"/>
      <c r="Z4" s="328"/>
      <c r="AA4" s="37"/>
      <c r="AB4" s="34"/>
      <c r="AC4" s="331"/>
      <c r="AD4" s="331"/>
      <c r="AE4" s="331"/>
      <c r="AF4" s="331"/>
      <c r="AG4" s="331"/>
      <c r="AH4" s="331"/>
      <c r="AI4" s="331"/>
      <c r="AJ4" s="331"/>
      <c r="AK4" s="331"/>
      <c r="AL4" s="331"/>
      <c r="AM4" s="331"/>
      <c r="AN4" s="331"/>
      <c r="AO4" s="331"/>
      <c r="AP4" s="331"/>
      <c r="AQ4" s="331"/>
      <c r="AR4" s="331"/>
      <c r="AS4" s="331"/>
      <c r="AT4" s="331"/>
      <c r="AU4" s="331"/>
      <c r="AV4" s="331"/>
      <c r="AW4" s="331"/>
      <c r="AX4" s="331"/>
      <c r="AY4" s="331"/>
      <c r="AZ4" s="332"/>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row>
    <row r="5" spans="1:248" s="45" customFormat="1" ht="7.5" customHeight="1">
      <c r="A5" s="40"/>
      <c r="B5" s="37"/>
      <c r="C5" s="41"/>
      <c r="D5" s="42"/>
      <c r="E5" s="319"/>
      <c r="F5" s="320"/>
      <c r="G5" s="320"/>
      <c r="H5" s="320"/>
      <c r="I5" s="320"/>
      <c r="J5" s="320"/>
      <c r="K5" s="320"/>
      <c r="L5" s="320"/>
      <c r="M5" s="320"/>
      <c r="N5" s="320"/>
      <c r="O5" s="320"/>
      <c r="P5" s="320"/>
      <c r="Q5" s="320"/>
      <c r="R5" s="320"/>
      <c r="S5" s="320"/>
      <c r="T5" s="320"/>
      <c r="U5" s="321"/>
      <c r="V5" s="322"/>
      <c r="W5" s="322"/>
      <c r="X5" s="322"/>
      <c r="Y5" s="322"/>
      <c r="Z5" s="323"/>
      <c r="AA5" s="37"/>
      <c r="AB5" s="34"/>
      <c r="AC5" s="331"/>
      <c r="AD5" s="331"/>
      <c r="AE5" s="331"/>
      <c r="AF5" s="331"/>
      <c r="AG5" s="331"/>
      <c r="AH5" s="331"/>
      <c r="AI5" s="331"/>
      <c r="AJ5" s="331"/>
      <c r="AK5" s="331"/>
      <c r="AL5" s="331"/>
      <c r="AM5" s="331"/>
      <c r="AN5" s="331"/>
      <c r="AO5" s="331"/>
      <c r="AP5" s="331"/>
      <c r="AQ5" s="331"/>
      <c r="AR5" s="331"/>
      <c r="AS5" s="331"/>
      <c r="AT5" s="331"/>
      <c r="AU5" s="331"/>
      <c r="AV5" s="331"/>
      <c r="AW5" s="331"/>
      <c r="AX5" s="331"/>
      <c r="AY5" s="331"/>
      <c r="AZ5" s="332"/>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row>
    <row r="6" spans="1:248" s="45" customFormat="1" ht="18" customHeight="1">
      <c r="A6" s="340" t="s">
        <v>34</v>
      </c>
      <c r="B6" s="341"/>
      <c r="C6" s="341"/>
      <c r="D6" s="341"/>
      <c r="E6" s="324"/>
      <c r="F6" s="325"/>
      <c r="G6" s="325"/>
      <c r="H6" s="325"/>
      <c r="I6" s="325"/>
      <c r="J6" s="325"/>
      <c r="K6" s="325"/>
      <c r="L6" s="325"/>
      <c r="M6" s="325"/>
      <c r="N6" s="325"/>
      <c r="O6" s="325"/>
      <c r="P6" s="325"/>
      <c r="Q6" s="325"/>
      <c r="R6" s="325"/>
      <c r="S6" s="325"/>
      <c r="T6" s="325"/>
      <c r="U6" s="326"/>
      <c r="V6" s="327"/>
      <c r="W6" s="327"/>
      <c r="X6" s="327"/>
      <c r="Y6" s="327"/>
      <c r="Z6" s="328"/>
      <c r="AA6" s="37"/>
      <c r="AB6" s="34"/>
      <c r="AC6" s="331"/>
      <c r="AD6" s="331"/>
      <c r="AE6" s="331"/>
      <c r="AF6" s="331"/>
      <c r="AG6" s="331"/>
      <c r="AH6" s="331"/>
      <c r="AI6" s="331"/>
      <c r="AJ6" s="331"/>
      <c r="AK6" s="331"/>
      <c r="AL6" s="331"/>
      <c r="AM6" s="331"/>
      <c r="AN6" s="331"/>
      <c r="AO6" s="331"/>
      <c r="AP6" s="331"/>
      <c r="AQ6" s="331"/>
      <c r="AR6" s="331"/>
      <c r="AS6" s="331"/>
      <c r="AT6" s="331"/>
      <c r="AU6" s="331"/>
      <c r="AV6" s="331"/>
      <c r="AW6" s="331"/>
      <c r="AX6" s="331"/>
      <c r="AY6" s="331"/>
      <c r="AZ6" s="332"/>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row>
    <row r="7" spans="1:248" ht="7.5" customHeight="1">
      <c r="A7" s="40"/>
      <c r="B7" s="37"/>
      <c r="C7" s="41"/>
      <c r="D7" s="42"/>
      <c r="E7" s="37"/>
      <c r="F7" s="37"/>
      <c r="G7" s="37"/>
      <c r="H7" s="37"/>
      <c r="I7" s="37"/>
      <c r="J7" s="37"/>
      <c r="K7" s="37"/>
      <c r="L7" s="37"/>
      <c r="M7" s="37"/>
      <c r="N7" s="37"/>
      <c r="O7" s="37"/>
      <c r="P7" s="37"/>
      <c r="Q7" s="37"/>
      <c r="R7" s="37"/>
      <c r="S7" s="37"/>
      <c r="T7" s="46"/>
      <c r="U7" s="46"/>
      <c r="V7" s="46"/>
      <c r="W7" s="37"/>
      <c r="X7" s="37"/>
      <c r="Y7" s="46"/>
      <c r="Z7" s="46"/>
      <c r="AA7" s="37"/>
      <c r="AB7" s="34"/>
      <c r="AC7" s="331"/>
      <c r="AD7" s="331"/>
      <c r="AE7" s="331"/>
      <c r="AF7" s="331"/>
      <c r="AG7" s="331"/>
      <c r="AH7" s="331"/>
      <c r="AI7" s="331"/>
      <c r="AJ7" s="331"/>
      <c r="AK7" s="331"/>
      <c r="AL7" s="331"/>
      <c r="AM7" s="331"/>
      <c r="AN7" s="331"/>
      <c r="AO7" s="331"/>
      <c r="AP7" s="331"/>
      <c r="AQ7" s="331"/>
      <c r="AR7" s="331"/>
      <c r="AS7" s="331"/>
      <c r="AT7" s="331"/>
      <c r="AU7" s="331"/>
      <c r="AV7" s="331"/>
      <c r="AW7" s="331"/>
      <c r="AX7" s="331"/>
      <c r="AY7" s="331"/>
      <c r="AZ7" s="332"/>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c r="II7" s="36"/>
      <c r="IJ7" s="36"/>
      <c r="IK7" s="36"/>
      <c r="IL7" s="36"/>
      <c r="IM7" s="36"/>
      <c r="IN7" s="36"/>
    </row>
    <row r="8" spans="1:248" ht="18" customHeight="1">
      <c r="A8" s="340" t="s">
        <v>35</v>
      </c>
      <c r="B8" s="341"/>
      <c r="C8" s="341"/>
      <c r="D8" s="341"/>
      <c r="E8" s="37"/>
      <c r="F8" s="336"/>
      <c r="G8" s="336"/>
      <c r="H8" s="336"/>
      <c r="I8" s="37"/>
      <c r="J8" s="335"/>
      <c r="K8" s="335"/>
      <c r="L8" s="335"/>
      <c r="M8" s="47"/>
      <c r="N8" s="336"/>
      <c r="O8" s="336"/>
      <c r="P8" s="336"/>
      <c r="Q8" s="336"/>
      <c r="R8" s="46"/>
      <c r="S8" s="46"/>
      <c r="T8" s="46"/>
      <c r="U8" s="37"/>
      <c r="V8" s="37"/>
      <c r="W8" s="46"/>
      <c r="X8" s="46"/>
      <c r="Y8" s="37"/>
      <c r="Z8" s="37"/>
      <c r="AA8" s="37"/>
      <c r="AB8" s="34"/>
      <c r="AC8" s="331"/>
      <c r="AD8" s="331"/>
      <c r="AE8" s="331"/>
      <c r="AF8" s="331"/>
      <c r="AG8" s="331"/>
      <c r="AH8" s="331"/>
      <c r="AI8" s="331"/>
      <c r="AJ8" s="331"/>
      <c r="AK8" s="331"/>
      <c r="AL8" s="331"/>
      <c r="AM8" s="331"/>
      <c r="AN8" s="331"/>
      <c r="AO8" s="331"/>
      <c r="AP8" s="331"/>
      <c r="AQ8" s="331"/>
      <c r="AR8" s="331"/>
      <c r="AS8" s="331"/>
      <c r="AT8" s="331"/>
      <c r="AU8" s="331"/>
      <c r="AV8" s="331"/>
      <c r="AW8" s="331"/>
      <c r="AX8" s="331"/>
      <c r="AY8" s="331"/>
      <c r="AZ8" s="332"/>
      <c r="GU8" s="36"/>
      <c r="GV8" s="36"/>
      <c r="GW8" s="36"/>
      <c r="GX8" s="36"/>
      <c r="GY8" s="36"/>
      <c r="GZ8" s="36"/>
      <c r="HA8" s="36"/>
      <c r="HB8" s="36"/>
      <c r="HC8" s="36"/>
      <c r="HD8" s="36"/>
      <c r="HE8" s="36"/>
      <c r="HF8" s="36"/>
      <c r="HG8" s="36"/>
      <c r="HH8" s="36"/>
      <c r="HI8" s="36"/>
      <c r="HJ8" s="36"/>
      <c r="HK8" s="36"/>
      <c r="HL8" s="36"/>
      <c r="HM8" s="36"/>
      <c r="HN8" s="36"/>
      <c r="HO8" s="36"/>
      <c r="HP8" s="36"/>
      <c r="HQ8" s="36"/>
      <c r="HR8" s="36"/>
      <c r="HS8" s="36"/>
      <c r="HT8" s="36"/>
      <c r="HU8" s="36"/>
      <c r="HV8" s="36"/>
      <c r="HW8" s="36"/>
      <c r="HX8" s="36"/>
      <c r="HY8" s="36"/>
      <c r="HZ8" s="36"/>
      <c r="IA8" s="36"/>
      <c r="IB8" s="36"/>
      <c r="IC8" s="36"/>
      <c r="ID8" s="36"/>
      <c r="IE8" s="36"/>
      <c r="IF8" s="36"/>
      <c r="IG8" s="36"/>
      <c r="IH8" s="36"/>
      <c r="II8" s="36"/>
      <c r="IJ8" s="36"/>
      <c r="IK8" s="36"/>
      <c r="IL8" s="36"/>
      <c r="IM8" s="36"/>
      <c r="IN8" s="36"/>
    </row>
    <row r="9" spans="1:248" ht="18" customHeight="1">
      <c r="A9" s="40"/>
      <c r="B9" s="37"/>
      <c r="C9" s="48"/>
      <c r="D9" s="42"/>
      <c r="E9" s="37"/>
      <c r="F9" s="37"/>
      <c r="G9" s="37"/>
      <c r="H9" s="37"/>
      <c r="I9" s="37"/>
      <c r="J9" s="37"/>
      <c r="K9" s="37"/>
      <c r="L9" s="37"/>
      <c r="M9" s="37"/>
      <c r="N9" s="37"/>
      <c r="O9" s="37"/>
      <c r="P9" s="37"/>
      <c r="Q9" s="37"/>
      <c r="R9" s="37"/>
      <c r="S9" s="37"/>
      <c r="T9" s="46"/>
      <c r="U9" s="46"/>
      <c r="V9" s="46"/>
      <c r="W9" s="37"/>
      <c r="X9" s="37"/>
      <c r="Y9" s="46"/>
      <c r="Z9" s="46"/>
      <c r="AA9" s="37"/>
      <c r="AB9" s="34"/>
      <c r="AC9" s="331"/>
      <c r="AD9" s="331"/>
      <c r="AE9" s="331"/>
      <c r="AF9" s="331"/>
      <c r="AG9" s="331"/>
      <c r="AH9" s="331"/>
      <c r="AI9" s="331"/>
      <c r="AJ9" s="331"/>
      <c r="AK9" s="331"/>
      <c r="AL9" s="331"/>
      <c r="AM9" s="331"/>
      <c r="AN9" s="331"/>
      <c r="AO9" s="331"/>
      <c r="AP9" s="331"/>
      <c r="AQ9" s="331"/>
      <c r="AR9" s="331"/>
      <c r="AS9" s="331"/>
      <c r="AT9" s="331"/>
      <c r="AU9" s="331"/>
      <c r="AV9" s="331"/>
      <c r="AW9" s="331"/>
      <c r="AX9" s="331"/>
      <c r="AY9" s="331"/>
      <c r="AZ9" s="332"/>
      <c r="GW9" s="36"/>
      <c r="GX9" s="36"/>
      <c r="GY9" s="36"/>
      <c r="GZ9" s="36"/>
      <c r="HA9" s="36"/>
      <c r="HB9" s="36"/>
      <c r="HC9" s="36"/>
      <c r="HD9" s="36"/>
      <c r="HE9" s="36"/>
      <c r="HF9" s="36"/>
      <c r="HG9" s="36"/>
      <c r="HH9" s="36"/>
      <c r="HI9" s="36"/>
      <c r="HJ9" s="36"/>
      <c r="HK9" s="36"/>
      <c r="HL9" s="36"/>
      <c r="HM9" s="36"/>
      <c r="HN9" s="36"/>
      <c r="HO9" s="36"/>
      <c r="HP9" s="36"/>
      <c r="HQ9" s="36"/>
      <c r="HR9" s="36"/>
      <c r="HS9" s="36"/>
      <c r="HT9" s="36"/>
      <c r="HU9" s="36"/>
      <c r="HV9" s="36"/>
      <c r="HW9" s="36"/>
      <c r="HX9" s="36"/>
      <c r="HY9" s="36"/>
      <c r="HZ9" s="36"/>
      <c r="IA9" s="36"/>
      <c r="IB9" s="36"/>
      <c r="IC9" s="36"/>
      <c r="ID9" s="36"/>
      <c r="IE9" s="36"/>
      <c r="IF9" s="36"/>
      <c r="IG9" s="36"/>
      <c r="IH9" s="36"/>
      <c r="II9" s="36"/>
      <c r="IJ9" s="36"/>
      <c r="IK9" s="36"/>
      <c r="IL9" s="36"/>
      <c r="IM9" s="36"/>
      <c r="IN9" s="36"/>
    </row>
    <row r="10" spans="1:248" ht="18" customHeight="1">
      <c r="A10" s="49"/>
      <c r="B10" s="50"/>
      <c r="C10" s="51"/>
      <c r="D10" s="50"/>
      <c r="E10" s="50"/>
      <c r="F10" s="50"/>
      <c r="G10" s="52" t="s">
        <v>36</v>
      </c>
      <c r="H10" s="53">
        <v>0.02</v>
      </c>
      <c r="I10" s="50"/>
      <c r="J10" s="50"/>
      <c r="K10" s="50"/>
      <c r="L10" s="54"/>
      <c r="M10" s="55"/>
      <c r="N10" s="54"/>
      <c r="O10" s="50"/>
      <c r="P10" s="50"/>
      <c r="Q10" s="50"/>
      <c r="R10" s="50"/>
      <c r="S10" s="50"/>
      <c r="T10" s="50"/>
      <c r="U10" s="50"/>
      <c r="V10" s="50"/>
      <c r="W10" s="50"/>
      <c r="X10" s="50"/>
      <c r="Y10" s="50"/>
      <c r="Z10" s="54"/>
      <c r="AA10" s="50"/>
      <c r="AB10" s="34"/>
      <c r="AC10" s="333"/>
      <c r="AD10" s="333"/>
      <c r="AE10" s="333"/>
      <c r="AF10" s="333"/>
      <c r="AG10" s="333"/>
      <c r="AH10" s="333"/>
      <c r="AI10" s="333"/>
      <c r="AJ10" s="333"/>
      <c r="AK10" s="333"/>
      <c r="AL10" s="333"/>
      <c r="AM10" s="333"/>
      <c r="AN10" s="333"/>
      <c r="AO10" s="333"/>
      <c r="AP10" s="333"/>
      <c r="AQ10" s="333"/>
      <c r="AR10" s="333"/>
      <c r="AS10" s="333"/>
      <c r="AT10" s="333"/>
      <c r="AU10" s="333"/>
      <c r="AV10" s="333"/>
      <c r="AW10" s="333"/>
      <c r="AX10" s="333"/>
      <c r="AY10" s="333"/>
      <c r="AZ10" s="334"/>
    </row>
    <row r="11" spans="1:248" ht="15" customHeight="1">
      <c r="A11" s="40"/>
      <c r="B11" s="41"/>
      <c r="C11" s="41"/>
      <c r="D11" s="41"/>
      <c r="E11" s="41"/>
      <c r="F11" s="41"/>
      <c r="G11" s="41"/>
      <c r="H11" s="41"/>
      <c r="I11" s="41"/>
      <c r="J11" s="41"/>
      <c r="K11" s="41"/>
      <c r="L11" s="41"/>
      <c r="M11" s="41"/>
      <c r="N11" s="337" t="s">
        <v>37</v>
      </c>
      <c r="O11" s="338"/>
      <c r="P11" s="338"/>
      <c r="Q11" s="338"/>
      <c r="R11" s="338"/>
      <c r="S11" s="338"/>
      <c r="T11" s="339"/>
      <c r="U11" s="337" t="s">
        <v>38</v>
      </c>
      <c r="V11" s="338"/>
      <c r="W11" s="338"/>
      <c r="X11" s="338"/>
      <c r="Y11" s="338"/>
      <c r="Z11" s="338"/>
      <c r="AA11" s="339"/>
      <c r="AB11" s="337" t="s">
        <v>39</v>
      </c>
      <c r="AC11" s="315"/>
      <c r="AD11" s="315"/>
      <c r="AE11" s="315"/>
      <c r="AF11" s="315"/>
      <c r="AG11" s="315"/>
      <c r="AH11" s="315"/>
      <c r="AI11" s="314" t="s">
        <v>40</v>
      </c>
      <c r="AJ11" s="315"/>
      <c r="AK11" s="315"/>
      <c r="AL11" s="315"/>
      <c r="AM11" s="315"/>
      <c r="AN11" s="315"/>
      <c r="AO11" s="315"/>
      <c r="AP11" s="316"/>
      <c r="AQ11" s="314" t="s">
        <v>41</v>
      </c>
      <c r="AR11" s="315"/>
      <c r="AS11" s="315"/>
      <c r="AT11" s="315"/>
      <c r="AU11" s="315"/>
      <c r="AV11" s="315"/>
      <c r="AW11" s="315"/>
      <c r="AX11" s="315"/>
      <c r="AY11" s="317" t="s">
        <v>42</v>
      </c>
      <c r="AZ11" s="318"/>
      <c r="IB11" s="36"/>
      <c r="IC11" s="36"/>
      <c r="ID11" s="36"/>
      <c r="IE11" s="36"/>
      <c r="IF11" s="36"/>
      <c r="IG11" s="36"/>
      <c r="IH11" s="36"/>
      <c r="II11" s="36"/>
      <c r="IJ11" s="36"/>
      <c r="IK11" s="36"/>
      <c r="IL11" s="36"/>
      <c r="IM11" s="36"/>
      <c r="IN11" s="36"/>
    </row>
    <row r="12" spans="1:248" ht="8.1" customHeight="1">
      <c r="A12" s="40"/>
      <c r="B12" s="41"/>
      <c r="C12" s="41"/>
      <c r="D12" s="41"/>
      <c r="E12" s="41"/>
      <c r="F12" s="41"/>
      <c r="G12" s="41"/>
      <c r="H12" s="41"/>
      <c r="I12" s="41"/>
      <c r="J12" s="41"/>
      <c r="K12" s="41"/>
      <c r="L12" s="41"/>
      <c r="M12" s="56"/>
      <c r="N12" s="57"/>
      <c r="O12" s="58"/>
      <c r="P12" s="58"/>
      <c r="Q12" s="58"/>
      <c r="R12" s="58"/>
      <c r="S12" s="58"/>
      <c r="T12" s="59"/>
      <c r="U12" s="57"/>
      <c r="V12" s="58"/>
      <c r="W12" s="58"/>
      <c r="X12" s="58"/>
      <c r="Y12" s="58"/>
      <c r="Z12" s="58"/>
      <c r="AA12" s="59"/>
      <c r="AB12" s="57"/>
      <c r="AC12" s="58"/>
      <c r="AD12" s="58"/>
      <c r="AE12" s="58"/>
      <c r="AF12" s="58"/>
      <c r="AG12" s="58"/>
      <c r="AH12" s="59"/>
      <c r="AI12" s="57"/>
      <c r="AJ12" s="58"/>
      <c r="AK12" s="58"/>
      <c r="AL12" s="58"/>
      <c r="AM12" s="58"/>
      <c r="AN12" s="58"/>
      <c r="AO12" s="58"/>
      <c r="AP12" s="59"/>
      <c r="AQ12" s="57"/>
      <c r="AR12" s="58"/>
      <c r="AS12" s="58"/>
      <c r="AT12" s="58"/>
      <c r="AU12" s="58"/>
      <c r="AV12" s="58"/>
      <c r="AW12" s="58"/>
      <c r="AX12" s="59"/>
      <c r="AY12" s="57"/>
      <c r="AZ12" s="60"/>
    </row>
    <row r="13" spans="1:248" ht="30.75" customHeight="1">
      <c r="A13" s="61" t="s">
        <v>43</v>
      </c>
      <c r="B13" s="41"/>
      <c r="C13" s="355" t="s">
        <v>44</v>
      </c>
      <c r="D13" s="352"/>
      <c r="E13" s="353"/>
      <c r="F13" s="354"/>
      <c r="G13" s="62"/>
      <c r="H13" s="62"/>
      <c r="I13" s="62"/>
      <c r="J13" s="62"/>
      <c r="K13" s="62"/>
      <c r="L13" s="63"/>
      <c r="M13" s="64"/>
      <c r="N13" s="65"/>
      <c r="O13" s="356" t="s">
        <v>45</v>
      </c>
      <c r="P13" s="41"/>
      <c r="Q13" s="356" t="s">
        <v>46</v>
      </c>
      <c r="R13" s="41"/>
      <c r="S13" s="41"/>
      <c r="T13" s="67"/>
      <c r="U13" s="68"/>
      <c r="V13" s="356" t="s">
        <v>45</v>
      </c>
      <c r="W13" s="41"/>
      <c r="X13" s="356" t="s">
        <v>46</v>
      </c>
      <c r="Y13" s="41"/>
      <c r="Z13" s="41"/>
      <c r="AA13" s="67"/>
      <c r="AB13" s="68"/>
      <c r="AC13" s="356" t="s">
        <v>45</v>
      </c>
      <c r="AD13" s="41"/>
      <c r="AE13" s="356" t="s">
        <v>46</v>
      </c>
      <c r="AF13" s="41"/>
      <c r="AG13" s="41"/>
      <c r="AH13" s="67"/>
      <c r="AI13" s="68"/>
      <c r="AJ13" s="41"/>
      <c r="AK13" s="356" t="s">
        <v>45</v>
      </c>
      <c r="AL13" s="41"/>
      <c r="AM13" s="356" t="s">
        <v>46</v>
      </c>
      <c r="AN13" s="41"/>
      <c r="AO13" s="41"/>
      <c r="AP13" s="67"/>
      <c r="AQ13" s="68"/>
      <c r="AR13" s="41"/>
      <c r="AS13" s="356" t="s">
        <v>45</v>
      </c>
      <c r="AT13" s="41"/>
      <c r="AU13" s="356" t="s">
        <v>46</v>
      </c>
      <c r="AV13" s="41"/>
      <c r="AW13" s="41"/>
      <c r="AX13" s="67"/>
      <c r="AY13" s="69"/>
      <c r="AZ13" s="361" t="s">
        <v>47</v>
      </c>
    </row>
    <row r="14" spans="1:248" s="81" customFormat="1" ht="27.75" customHeight="1">
      <c r="A14" s="71"/>
      <c r="B14" s="72"/>
      <c r="C14" s="358" t="s">
        <v>48</v>
      </c>
      <c r="D14" s="358"/>
      <c r="E14" s="62"/>
      <c r="F14" s="73" t="s">
        <v>49</v>
      </c>
      <c r="G14" s="74"/>
      <c r="H14" s="73" t="s">
        <v>50</v>
      </c>
      <c r="I14" s="74"/>
      <c r="J14" s="73" t="s">
        <v>51</v>
      </c>
      <c r="K14" s="74"/>
      <c r="L14" s="73" t="s">
        <v>52</v>
      </c>
      <c r="M14" s="64"/>
      <c r="N14" s="65"/>
      <c r="O14" s="357"/>
      <c r="P14" s="74"/>
      <c r="Q14" s="358"/>
      <c r="R14" s="75"/>
      <c r="S14" s="66" t="s">
        <v>53</v>
      </c>
      <c r="T14" s="76"/>
      <c r="U14" s="77"/>
      <c r="V14" s="357"/>
      <c r="W14" s="74"/>
      <c r="X14" s="358"/>
      <c r="Y14" s="78"/>
      <c r="Z14" s="66" t="s">
        <v>53</v>
      </c>
      <c r="AA14" s="76"/>
      <c r="AB14" s="77"/>
      <c r="AC14" s="357"/>
      <c r="AD14" s="74"/>
      <c r="AE14" s="358"/>
      <c r="AF14" s="78"/>
      <c r="AG14" s="66" t="s">
        <v>53</v>
      </c>
      <c r="AH14" s="76"/>
      <c r="AI14" s="77"/>
      <c r="AJ14" s="74"/>
      <c r="AK14" s="357"/>
      <c r="AL14" s="74"/>
      <c r="AM14" s="358"/>
      <c r="AN14" s="78"/>
      <c r="AO14" s="66" t="s">
        <v>53</v>
      </c>
      <c r="AP14" s="76"/>
      <c r="AQ14" s="77"/>
      <c r="AR14" s="74"/>
      <c r="AS14" s="357"/>
      <c r="AT14" s="74"/>
      <c r="AU14" s="358"/>
      <c r="AV14" s="78"/>
      <c r="AW14" s="66" t="s">
        <v>53</v>
      </c>
      <c r="AX14" s="76"/>
      <c r="AY14" s="79"/>
      <c r="AZ14" s="362"/>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row>
    <row r="15" spans="1:248" ht="18.95" customHeight="1">
      <c r="A15" s="40"/>
      <c r="B15" s="82" t="s">
        <v>54</v>
      </c>
      <c r="C15" s="359" t="s">
        <v>55</v>
      </c>
      <c r="D15" s="360"/>
      <c r="E15" s="83"/>
      <c r="F15" s="84">
        <v>0</v>
      </c>
      <c r="G15" s="85"/>
      <c r="H15" s="86">
        <v>1</v>
      </c>
      <c r="I15" s="87"/>
      <c r="J15" s="86">
        <v>1</v>
      </c>
      <c r="K15" s="88"/>
      <c r="L15" s="89">
        <v>0</v>
      </c>
      <c r="M15" s="90"/>
      <c r="N15" s="90"/>
      <c r="O15" s="91">
        <v>0</v>
      </c>
      <c r="P15" s="92">
        <v>0</v>
      </c>
      <c r="Q15" s="91">
        <v>11</v>
      </c>
      <c r="R15" s="93"/>
      <c r="S15" s="29">
        <f>(IF(O15&gt;0,O15*$F15*$H15*(1+$H$10)^0,0))+(IF(Q15&gt;0,Q15*$F15*$J15*(1+$H$10)^0,0))</f>
        <v>0</v>
      </c>
      <c r="T15" s="94"/>
      <c r="U15" s="95"/>
      <c r="V15" s="91">
        <v>0</v>
      </c>
      <c r="W15" s="92"/>
      <c r="X15" s="91">
        <v>0</v>
      </c>
      <c r="Y15" s="96"/>
      <c r="Z15" s="29">
        <f t="shared" ref="Z15:Z20" si="0">(IF(V15&gt;0,V15*$F15*$H15*(1+$H$10)^1,0))+(IF(X15&gt;0,X15*$F15*$J15*(1+$H$10)^1,0))</f>
        <v>0</v>
      </c>
      <c r="AA15" s="94"/>
      <c r="AB15" s="95"/>
      <c r="AC15" s="91">
        <v>0</v>
      </c>
      <c r="AD15" s="92"/>
      <c r="AE15" s="91">
        <v>0</v>
      </c>
      <c r="AF15" s="96"/>
      <c r="AG15" s="29">
        <f t="shared" ref="AG15:AG20" si="1">(IF(AC15&gt;0,AC15*$F15*$H15*(1+$H$10)^2,0))+(IF(AE15&gt;0,AE15*$F15*$J15*(1+$H$10)^2,0))</f>
        <v>0</v>
      </c>
      <c r="AH15" s="94"/>
      <c r="AI15" s="95"/>
      <c r="AJ15" s="92"/>
      <c r="AK15" s="91">
        <v>0</v>
      </c>
      <c r="AL15" s="92"/>
      <c r="AM15" s="91">
        <v>0</v>
      </c>
      <c r="AN15" s="96"/>
      <c r="AO15" s="29">
        <f t="shared" ref="AO15:AO20" si="2">(IF(AK15&gt;0,AK15*$F15*$H15*(1+$H$10)^3,0))+(IF(AM15&gt;0,AM15*$F15*$J15*(1+$H$10)^3,0))</f>
        <v>0</v>
      </c>
      <c r="AP15" s="94"/>
      <c r="AQ15" s="95"/>
      <c r="AR15" s="92"/>
      <c r="AS15" s="91">
        <v>0</v>
      </c>
      <c r="AT15" s="92"/>
      <c r="AU15" s="91">
        <v>0</v>
      </c>
      <c r="AV15" s="96"/>
      <c r="AW15" s="29">
        <f t="shared" ref="AW15:AW20" si="3">(IF(AS15&gt;0,AS15*$F15*$H15*(1+$H$10)^4,0))+(IF(AU15&gt;0,AU15*$F15*$J15*(1+$H$10)^4,0))</f>
        <v>0</v>
      </c>
      <c r="AX15" s="94"/>
      <c r="AY15" s="97"/>
      <c r="AZ15" s="224">
        <f t="shared" ref="AZ15:AZ20" si="4">SUM(S15+Z15+AG15+AO15+AW15)</f>
        <v>0</v>
      </c>
    </row>
    <row r="16" spans="1:248" ht="18.95" customHeight="1">
      <c r="A16" s="40"/>
      <c r="B16" s="82" t="s">
        <v>56</v>
      </c>
      <c r="C16" s="344" t="s">
        <v>57</v>
      </c>
      <c r="D16" s="345"/>
      <c r="E16" s="83"/>
      <c r="F16" s="99">
        <v>0</v>
      </c>
      <c r="G16" s="85"/>
      <c r="H16" s="100">
        <v>1</v>
      </c>
      <c r="I16" s="87"/>
      <c r="J16" s="100">
        <v>1</v>
      </c>
      <c r="K16" s="88"/>
      <c r="L16" s="101">
        <v>0</v>
      </c>
      <c r="M16" s="90"/>
      <c r="N16" s="90"/>
      <c r="O16" s="102">
        <v>0</v>
      </c>
      <c r="P16" s="92"/>
      <c r="Q16" s="102">
        <v>0</v>
      </c>
      <c r="R16" s="103"/>
      <c r="S16" s="29">
        <f t="shared" ref="S16:S20" si="5">(IF(O16&gt;0,O16*$F16*$H16*(1+$H$10)^0,0))+(IF(Q16&gt;0,Q16*$F16*$J16*(1+$H$10)^0,0))</f>
        <v>0</v>
      </c>
      <c r="T16" s="94"/>
      <c r="U16" s="95"/>
      <c r="V16" s="102">
        <v>0</v>
      </c>
      <c r="W16" s="92"/>
      <c r="X16" s="102">
        <v>0</v>
      </c>
      <c r="Y16" s="96"/>
      <c r="Z16" s="29">
        <f t="shared" si="0"/>
        <v>0</v>
      </c>
      <c r="AA16" s="94"/>
      <c r="AB16" s="95"/>
      <c r="AC16" s="102">
        <v>0</v>
      </c>
      <c r="AD16" s="92"/>
      <c r="AE16" s="102">
        <v>0</v>
      </c>
      <c r="AF16" s="96"/>
      <c r="AG16" s="29">
        <f t="shared" si="1"/>
        <v>0</v>
      </c>
      <c r="AH16" s="94"/>
      <c r="AI16" s="95"/>
      <c r="AJ16" s="92"/>
      <c r="AK16" s="102">
        <v>0</v>
      </c>
      <c r="AL16" s="92"/>
      <c r="AM16" s="102">
        <v>0</v>
      </c>
      <c r="AN16" s="96"/>
      <c r="AO16" s="29">
        <f t="shared" si="2"/>
        <v>0</v>
      </c>
      <c r="AP16" s="94"/>
      <c r="AQ16" s="95"/>
      <c r="AR16" s="92"/>
      <c r="AS16" s="102">
        <v>0</v>
      </c>
      <c r="AT16" s="92"/>
      <c r="AU16" s="102">
        <v>0</v>
      </c>
      <c r="AV16" s="96"/>
      <c r="AW16" s="29">
        <f t="shared" si="3"/>
        <v>0</v>
      </c>
      <c r="AX16" s="94"/>
      <c r="AY16" s="97"/>
      <c r="AZ16" s="224">
        <f t="shared" si="4"/>
        <v>0</v>
      </c>
    </row>
    <row r="17" spans="1:52" ht="18.95" customHeight="1">
      <c r="A17" s="40"/>
      <c r="B17" s="82" t="s">
        <v>58</v>
      </c>
      <c r="C17" s="344" t="s">
        <v>59</v>
      </c>
      <c r="D17" s="345"/>
      <c r="E17" s="83"/>
      <c r="F17" s="99">
        <v>0</v>
      </c>
      <c r="G17" s="85"/>
      <c r="H17" s="100">
        <v>1</v>
      </c>
      <c r="I17" s="87"/>
      <c r="J17" s="100">
        <v>1</v>
      </c>
      <c r="K17" s="88"/>
      <c r="L17" s="101">
        <v>0</v>
      </c>
      <c r="M17" s="90"/>
      <c r="N17" s="90"/>
      <c r="O17" s="102">
        <v>0</v>
      </c>
      <c r="P17" s="92"/>
      <c r="Q17" s="102">
        <v>0</v>
      </c>
      <c r="R17" s="103"/>
      <c r="S17" s="29">
        <f t="shared" si="5"/>
        <v>0</v>
      </c>
      <c r="T17" s="94"/>
      <c r="U17" s="95"/>
      <c r="V17" s="102">
        <v>0</v>
      </c>
      <c r="W17" s="92"/>
      <c r="X17" s="102">
        <v>0</v>
      </c>
      <c r="Y17" s="96"/>
      <c r="Z17" s="29">
        <f t="shared" si="0"/>
        <v>0</v>
      </c>
      <c r="AA17" s="94"/>
      <c r="AB17" s="95"/>
      <c r="AC17" s="102">
        <v>0</v>
      </c>
      <c r="AD17" s="92"/>
      <c r="AE17" s="102">
        <v>0</v>
      </c>
      <c r="AF17" s="96"/>
      <c r="AG17" s="29">
        <f t="shared" si="1"/>
        <v>0</v>
      </c>
      <c r="AH17" s="94"/>
      <c r="AI17" s="95"/>
      <c r="AJ17" s="92"/>
      <c r="AK17" s="102">
        <v>0</v>
      </c>
      <c r="AL17" s="92"/>
      <c r="AM17" s="102">
        <v>0</v>
      </c>
      <c r="AN17" s="96"/>
      <c r="AO17" s="29">
        <f t="shared" si="2"/>
        <v>0</v>
      </c>
      <c r="AP17" s="94"/>
      <c r="AQ17" s="95"/>
      <c r="AR17" s="92"/>
      <c r="AS17" s="102">
        <v>0</v>
      </c>
      <c r="AT17" s="92"/>
      <c r="AU17" s="102">
        <v>0</v>
      </c>
      <c r="AV17" s="96"/>
      <c r="AW17" s="29">
        <f t="shared" si="3"/>
        <v>0</v>
      </c>
      <c r="AX17" s="94"/>
      <c r="AY17" s="97"/>
      <c r="AZ17" s="224">
        <f t="shared" si="4"/>
        <v>0</v>
      </c>
    </row>
    <row r="18" spans="1:52" ht="18.95" customHeight="1">
      <c r="A18" s="40"/>
      <c r="B18" s="82" t="s">
        <v>60</v>
      </c>
      <c r="C18" s="344" t="s">
        <v>61</v>
      </c>
      <c r="D18" s="345"/>
      <c r="E18" s="83"/>
      <c r="F18" s="99">
        <v>0</v>
      </c>
      <c r="G18" s="85"/>
      <c r="H18" s="100">
        <v>1</v>
      </c>
      <c r="I18" s="87"/>
      <c r="J18" s="100">
        <v>1</v>
      </c>
      <c r="K18" s="88"/>
      <c r="L18" s="101">
        <v>0</v>
      </c>
      <c r="M18" s="90"/>
      <c r="N18" s="90"/>
      <c r="O18" s="102">
        <v>0</v>
      </c>
      <c r="P18" s="92"/>
      <c r="Q18" s="102">
        <v>0</v>
      </c>
      <c r="R18" s="103"/>
      <c r="S18" s="29">
        <f t="shared" si="5"/>
        <v>0</v>
      </c>
      <c r="T18" s="94"/>
      <c r="U18" s="95"/>
      <c r="V18" s="102">
        <v>0</v>
      </c>
      <c r="W18" s="92"/>
      <c r="X18" s="102">
        <v>0</v>
      </c>
      <c r="Y18" s="96"/>
      <c r="Z18" s="29">
        <f t="shared" si="0"/>
        <v>0</v>
      </c>
      <c r="AA18" s="94"/>
      <c r="AB18" s="95"/>
      <c r="AC18" s="102">
        <v>0</v>
      </c>
      <c r="AD18" s="92"/>
      <c r="AE18" s="102">
        <v>0</v>
      </c>
      <c r="AF18" s="96"/>
      <c r="AG18" s="29">
        <f t="shared" si="1"/>
        <v>0</v>
      </c>
      <c r="AH18" s="94"/>
      <c r="AI18" s="95"/>
      <c r="AJ18" s="92"/>
      <c r="AK18" s="102">
        <v>0</v>
      </c>
      <c r="AL18" s="92"/>
      <c r="AM18" s="102">
        <v>0</v>
      </c>
      <c r="AN18" s="96"/>
      <c r="AO18" s="29">
        <f t="shared" si="2"/>
        <v>0</v>
      </c>
      <c r="AP18" s="94"/>
      <c r="AQ18" s="95"/>
      <c r="AR18" s="92"/>
      <c r="AS18" s="102">
        <v>0</v>
      </c>
      <c r="AT18" s="92"/>
      <c r="AU18" s="102">
        <v>0</v>
      </c>
      <c r="AV18" s="96"/>
      <c r="AW18" s="29">
        <f t="shared" si="3"/>
        <v>0</v>
      </c>
      <c r="AX18" s="94"/>
      <c r="AY18" s="97"/>
      <c r="AZ18" s="224">
        <f t="shared" si="4"/>
        <v>0</v>
      </c>
    </row>
    <row r="19" spans="1:52" ht="18.95" customHeight="1">
      <c r="A19" s="40"/>
      <c r="B19" s="82" t="s">
        <v>62</v>
      </c>
      <c r="C19" s="344" t="s">
        <v>63</v>
      </c>
      <c r="D19" s="345"/>
      <c r="E19" s="83"/>
      <c r="F19" s="99">
        <v>0</v>
      </c>
      <c r="G19" s="85"/>
      <c r="H19" s="100">
        <v>1</v>
      </c>
      <c r="I19" s="87"/>
      <c r="J19" s="100">
        <v>1</v>
      </c>
      <c r="K19" s="88"/>
      <c r="L19" s="101">
        <v>0</v>
      </c>
      <c r="M19" s="90"/>
      <c r="N19" s="90"/>
      <c r="O19" s="102">
        <v>0</v>
      </c>
      <c r="P19" s="92"/>
      <c r="Q19" s="102">
        <v>0</v>
      </c>
      <c r="R19" s="103"/>
      <c r="S19" s="29">
        <f t="shared" si="5"/>
        <v>0</v>
      </c>
      <c r="T19" s="94"/>
      <c r="U19" s="95"/>
      <c r="V19" s="102">
        <v>0</v>
      </c>
      <c r="W19" s="92"/>
      <c r="X19" s="102">
        <v>0</v>
      </c>
      <c r="Y19" s="96"/>
      <c r="Z19" s="29">
        <f t="shared" si="0"/>
        <v>0</v>
      </c>
      <c r="AA19" s="94"/>
      <c r="AB19" s="95"/>
      <c r="AC19" s="102">
        <v>0</v>
      </c>
      <c r="AD19" s="92"/>
      <c r="AE19" s="102">
        <v>0</v>
      </c>
      <c r="AF19" s="96"/>
      <c r="AG19" s="29">
        <f t="shared" si="1"/>
        <v>0</v>
      </c>
      <c r="AH19" s="94"/>
      <c r="AI19" s="95"/>
      <c r="AJ19" s="92"/>
      <c r="AK19" s="102">
        <v>0</v>
      </c>
      <c r="AL19" s="92"/>
      <c r="AM19" s="102">
        <v>0</v>
      </c>
      <c r="AN19" s="96"/>
      <c r="AO19" s="29">
        <f t="shared" si="2"/>
        <v>0</v>
      </c>
      <c r="AP19" s="94"/>
      <c r="AQ19" s="95"/>
      <c r="AR19" s="92"/>
      <c r="AS19" s="102">
        <v>0</v>
      </c>
      <c r="AT19" s="92"/>
      <c r="AU19" s="102">
        <v>0</v>
      </c>
      <c r="AV19" s="96"/>
      <c r="AW19" s="29">
        <f t="shared" si="3"/>
        <v>0</v>
      </c>
      <c r="AX19" s="94"/>
      <c r="AY19" s="97"/>
      <c r="AZ19" s="224">
        <f t="shared" si="4"/>
        <v>0</v>
      </c>
    </row>
    <row r="20" spans="1:52" ht="18.95" customHeight="1">
      <c r="A20" s="40"/>
      <c r="B20" s="82" t="s">
        <v>64</v>
      </c>
      <c r="C20" s="346" t="s">
        <v>65</v>
      </c>
      <c r="D20" s="347"/>
      <c r="E20" s="83"/>
      <c r="F20" s="104">
        <v>0</v>
      </c>
      <c r="G20" s="85"/>
      <c r="H20" s="100">
        <v>1</v>
      </c>
      <c r="I20" s="87"/>
      <c r="J20" s="100">
        <v>1</v>
      </c>
      <c r="K20" s="88"/>
      <c r="L20" s="105">
        <v>0</v>
      </c>
      <c r="M20" s="90"/>
      <c r="N20" s="90"/>
      <c r="O20" s="106">
        <v>0</v>
      </c>
      <c r="P20" s="92"/>
      <c r="Q20" s="106">
        <v>0</v>
      </c>
      <c r="R20" s="103"/>
      <c r="S20" s="30">
        <f t="shared" si="5"/>
        <v>0</v>
      </c>
      <c r="T20" s="94"/>
      <c r="U20" s="95"/>
      <c r="V20" s="106">
        <v>0</v>
      </c>
      <c r="W20" s="92"/>
      <c r="X20" s="106">
        <v>0</v>
      </c>
      <c r="Y20" s="96"/>
      <c r="Z20" s="30">
        <f t="shared" si="0"/>
        <v>0</v>
      </c>
      <c r="AA20" s="94"/>
      <c r="AB20" s="95"/>
      <c r="AC20" s="106">
        <v>0</v>
      </c>
      <c r="AD20" s="92"/>
      <c r="AE20" s="106">
        <v>0</v>
      </c>
      <c r="AF20" s="96"/>
      <c r="AG20" s="30">
        <f t="shared" si="1"/>
        <v>0</v>
      </c>
      <c r="AH20" s="94"/>
      <c r="AI20" s="95"/>
      <c r="AJ20" s="92"/>
      <c r="AK20" s="106">
        <v>0</v>
      </c>
      <c r="AL20" s="92"/>
      <c r="AM20" s="106">
        <v>0</v>
      </c>
      <c r="AN20" s="96"/>
      <c r="AO20" s="30">
        <f t="shared" si="2"/>
        <v>0</v>
      </c>
      <c r="AP20" s="94"/>
      <c r="AQ20" s="95"/>
      <c r="AR20" s="92"/>
      <c r="AS20" s="106">
        <v>0</v>
      </c>
      <c r="AT20" s="92"/>
      <c r="AU20" s="106">
        <v>0</v>
      </c>
      <c r="AV20" s="96"/>
      <c r="AW20" s="30">
        <f t="shared" si="3"/>
        <v>0</v>
      </c>
      <c r="AX20" s="94"/>
      <c r="AY20" s="97"/>
      <c r="AZ20" s="225">
        <f t="shared" si="4"/>
        <v>0</v>
      </c>
    </row>
    <row r="21" spans="1:52" ht="18.95" customHeight="1">
      <c r="A21" s="40"/>
      <c r="B21" s="107"/>
      <c r="C21" s="108" t="s">
        <v>66</v>
      </c>
      <c r="D21" s="58"/>
      <c r="E21" s="41"/>
      <c r="F21" s="109"/>
      <c r="G21" s="107"/>
      <c r="H21" s="110"/>
      <c r="I21" s="111"/>
      <c r="J21" s="110"/>
      <c r="K21" s="107"/>
      <c r="L21" s="109"/>
      <c r="M21" s="112"/>
      <c r="N21" s="113"/>
      <c r="O21" s="114"/>
      <c r="P21" s="115"/>
      <c r="Q21" s="114"/>
      <c r="R21" s="115"/>
      <c r="S21" s="31">
        <f>SUM(S15:S20)</f>
        <v>0</v>
      </c>
      <c r="T21" s="116"/>
      <c r="U21" s="117"/>
      <c r="V21" s="118"/>
      <c r="W21" s="115"/>
      <c r="X21" s="114"/>
      <c r="Y21" s="119"/>
      <c r="Z21" s="31">
        <f>SUM(Z15:Z20)</f>
        <v>0</v>
      </c>
      <c r="AA21" s="116"/>
      <c r="AB21" s="117"/>
      <c r="AC21" s="118"/>
      <c r="AD21" s="115"/>
      <c r="AE21" s="114"/>
      <c r="AF21" s="119"/>
      <c r="AG21" s="31">
        <f>SUM(AG15:AG20)</f>
        <v>0</v>
      </c>
      <c r="AH21" s="116"/>
      <c r="AI21" s="117"/>
      <c r="AJ21" s="115"/>
      <c r="AK21" s="114"/>
      <c r="AL21" s="115"/>
      <c r="AM21" s="118"/>
      <c r="AN21" s="119"/>
      <c r="AO21" s="31">
        <f>SUM(AO15:AO20)</f>
        <v>0</v>
      </c>
      <c r="AP21" s="116"/>
      <c r="AQ21" s="117"/>
      <c r="AR21" s="115"/>
      <c r="AS21" s="114"/>
      <c r="AT21" s="115"/>
      <c r="AU21" s="118"/>
      <c r="AV21" s="119"/>
      <c r="AW21" s="31">
        <f>SUM(AW15:AW20)</f>
        <v>0</v>
      </c>
      <c r="AX21" s="116"/>
      <c r="AY21" s="120"/>
      <c r="AZ21" s="227">
        <f>SUM(AZ15:AZ20)</f>
        <v>0</v>
      </c>
    </row>
    <row r="22" spans="1:52" ht="12" customHeight="1">
      <c r="A22" s="40"/>
      <c r="B22" s="107"/>
      <c r="C22" s="121"/>
      <c r="D22" s="122"/>
      <c r="E22" s="122"/>
      <c r="F22" s="107"/>
      <c r="G22" s="107"/>
      <c r="H22" s="111"/>
      <c r="I22" s="111"/>
      <c r="J22" s="111"/>
      <c r="K22" s="107"/>
      <c r="L22" s="107"/>
      <c r="M22" s="112"/>
      <c r="N22" s="113"/>
      <c r="O22" s="115"/>
      <c r="P22" s="115"/>
      <c r="Q22" s="115"/>
      <c r="R22" s="115"/>
      <c r="S22" s="123"/>
      <c r="T22" s="124"/>
      <c r="U22" s="125"/>
      <c r="V22" s="123"/>
      <c r="W22" s="115"/>
      <c r="X22" s="115"/>
      <c r="Y22" s="123"/>
      <c r="Z22" s="123"/>
      <c r="AA22" s="124"/>
      <c r="AB22" s="125"/>
      <c r="AC22" s="123"/>
      <c r="AD22" s="115"/>
      <c r="AE22" s="115"/>
      <c r="AF22" s="123"/>
      <c r="AG22" s="123"/>
      <c r="AH22" s="124"/>
      <c r="AI22" s="125"/>
      <c r="AJ22" s="115"/>
      <c r="AK22" s="115"/>
      <c r="AL22" s="115"/>
      <c r="AM22" s="123"/>
      <c r="AN22" s="123"/>
      <c r="AO22" s="123"/>
      <c r="AP22" s="124"/>
      <c r="AQ22" s="125"/>
      <c r="AR22" s="115"/>
      <c r="AS22" s="115"/>
      <c r="AT22" s="115"/>
      <c r="AU22" s="123"/>
      <c r="AV22" s="123"/>
      <c r="AW22" s="123"/>
      <c r="AX22" s="124"/>
      <c r="AY22" s="125"/>
      <c r="AZ22" s="126"/>
    </row>
    <row r="23" spans="1:52" ht="45.75" customHeight="1">
      <c r="A23" s="127" t="s">
        <v>67</v>
      </c>
      <c r="B23" s="348" t="s">
        <v>68</v>
      </c>
      <c r="C23" s="349"/>
      <c r="D23" s="350"/>
      <c r="E23" s="41"/>
      <c r="F23" s="73" t="s">
        <v>49</v>
      </c>
      <c r="G23" s="128"/>
      <c r="H23" s="129" t="s">
        <v>50</v>
      </c>
      <c r="I23" s="130"/>
      <c r="J23" s="129" t="s">
        <v>51</v>
      </c>
      <c r="K23" s="128"/>
      <c r="L23" s="73" t="s">
        <v>52</v>
      </c>
      <c r="M23" s="131"/>
      <c r="N23" s="132"/>
      <c r="O23" s="73" t="s">
        <v>45</v>
      </c>
      <c r="P23" s="133"/>
      <c r="Q23" s="73" t="s">
        <v>46</v>
      </c>
      <c r="R23" s="134"/>
      <c r="S23" s="66" t="s">
        <v>53</v>
      </c>
      <c r="T23" s="135"/>
      <c r="U23" s="136"/>
      <c r="V23" s="73" t="s">
        <v>45</v>
      </c>
      <c r="W23" s="133"/>
      <c r="X23" s="73" t="s">
        <v>46</v>
      </c>
      <c r="Y23" s="137"/>
      <c r="Z23" s="66" t="s">
        <v>53</v>
      </c>
      <c r="AA23" s="135"/>
      <c r="AB23" s="136"/>
      <c r="AC23" s="73" t="s">
        <v>45</v>
      </c>
      <c r="AD23" s="133"/>
      <c r="AE23" s="73" t="s">
        <v>46</v>
      </c>
      <c r="AF23" s="137"/>
      <c r="AG23" s="66" t="s">
        <v>53</v>
      </c>
      <c r="AH23" s="135"/>
      <c r="AI23" s="136"/>
      <c r="AJ23" s="134"/>
      <c r="AK23" s="73" t="s">
        <v>45</v>
      </c>
      <c r="AL23" s="133"/>
      <c r="AM23" s="73" t="s">
        <v>46</v>
      </c>
      <c r="AN23" s="137"/>
      <c r="AO23" s="66" t="s">
        <v>53</v>
      </c>
      <c r="AP23" s="135"/>
      <c r="AQ23" s="136"/>
      <c r="AR23" s="134"/>
      <c r="AS23" s="73" t="s">
        <v>45</v>
      </c>
      <c r="AT23" s="133"/>
      <c r="AU23" s="73" t="s">
        <v>46</v>
      </c>
      <c r="AV23" s="137"/>
      <c r="AW23" s="66" t="s">
        <v>53</v>
      </c>
      <c r="AX23" s="135"/>
      <c r="AY23" s="136"/>
      <c r="AZ23" s="70" t="s">
        <v>53</v>
      </c>
    </row>
    <row r="24" spans="1:52" ht="18.95" customHeight="1">
      <c r="A24" s="40"/>
      <c r="B24" s="82" t="s">
        <v>54</v>
      </c>
      <c r="C24" s="138">
        <v>0</v>
      </c>
      <c r="D24" s="113" t="s">
        <v>69</v>
      </c>
      <c r="E24" s="112"/>
      <c r="F24" s="84">
        <v>0</v>
      </c>
      <c r="G24" s="85"/>
      <c r="H24" s="86">
        <v>1</v>
      </c>
      <c r="I24" s="87"/>
      <c r="J24" s="86">
        <v>1</v>
      </c>
      <c r="K24" s="88"/>
      <c r="L24" s="89">
        <v>0</v>
      </c>
      <c r="M24" s="90"/>
      <c r="N24" s="139"/>
      <c r="O24" s="91">
        <v>0</v>
      </c>
      <c r="P24" s="92"/>
      <c r="Q24" s="91">
        <v>0</v>
      </c>
      <c r="R24" s="140"/>
      <c r="S24" s="29">
        <f t="shared" ref="S24:S29" si="6">(IF(O24&gt;0,O24*$F24*$H24*(1+$H$10)^0,0))+(IF(Q24&gt;0,Q24*$F24*$J24*(1+$H$10)^0,0))</f>
        <v>0</v>
      </c>
      <c r="T24" s="141"/>
      <c r="U24" s="142"/>
      <c r="V24" s="91">
        <v>0</v>
      </c>
      <c r="W24" s="92"/>
      <c r="X24" s="91">
        <v>0</v>
      </c>
      <c r="Y24" s="143"/>
      <c r="Z24" s="29">
        <f t="shared" ref="Z24:Z29" si="7">(IF(V24&gt;0,V24*$F24*$H24*(1+$H$10)^1,0))+(IF(X24&gt;0,X24*$F24*$J24*(1+$H$10)^1,0))</f>
        <v>0</v>
      </c>
      <c r="AA24" s="141"/>
      <c r="AB24" s="142"/>
      <c r="AC24" s="91">
        <v>0</v>
      </c>
      <c r="AD24" s="92"/>
      <c r="AE24" s="91">
        <v>0</v>
      </c>
      <c r="AF24" s="143"/>
      <c r="AG24" s="29">
        <f t="shared" ref="AG24:AG29" si="8">(IF(AC24&gt;0,AC24*$F24*$H24*(1+$H$10)^2,0))+(IF(AE24&gt;0,AE24*$F24*$J24*(1+$H$10)^2,0))</f>
        <v>0</v>
      </c>
      <c r="AH24" s="141"/>
      <c r="AI24" s="142"/>
      <c r="AJ24" s="92"/>
      <c r="AK24" s="91">
        <v>0</v>
      </c>
      <c r="AL24" s="92"/>
      <c r="AM24" s="91">
        <v>0</v>
      </c>
      <c r="AN24" s="143"/>
      <c r="AO24" s="29">
        <f t="shared" ref="AO24:AO29" si="9">(IF(AK24&gt;0,AK24*$F24*$H24*(1+$H$10)^3,0))+(IF(AM24&gt;0,AM24*$F24*$J24*(1+$H$10)^3,0))</f>
        <v>0</v>
      </c>
      <c r="AP24" s="141"/>
      <c r="AQ24" s="142"/>
      <c r="AR24" s="92"/>
      <c r="AS24" s="91">
        <v>0</v>
      </c>
      <c r="AT24" s="92"/>
      <c r="AU24" s="91">
        <v>0</v>
      </c>
      <c r="AV24" s="143"/>
      <c r="AW24" s="29">
        <f t="shared" ref="AW24:AW29" si="10">(IF(AS24&gt;0,AS24*$F24*$H24*(1+$H$10)^4,0))+(IF(AU24&gt;0,AU24*$F24*$J24*(1+$H$10)^4,0))</f>
        <v>0</v>
      </c>
      <c r="AX24" s="141"/>
      <c r="AY24" s="143"/>
      <c r="AZ24" s="224">
        <f t="shared" ref="AZ24:AZ29" si="11">SUM(S24+Z24+AG24+AO24+AW24)</f>
        <v>0</v>
      </c>
    </row>
    <row r="25" spans="1:52" ht="18.95" customHeight="1">
      <c r="A25" s="40"/>
      <c r="B25" s="82" t="s">
        <v>56</v>
      </c>
      <c r="C25" s="138">
        <v>0</v>
      </c>
      <c r="D25" s="113" t="s">
        <v>70</v>
      </c>
      <c r="E25" s="112"/>
      <c r="F25" s="99">
        <v>0</v>
      </c>
      <c r="G25" s="85"/>
      <c r="H25" s="100">
        <v>0.5</v>
      </c>
      <c r="I25" s="87"/>
      <c r="J25" s="100">
        <v>1</v>
      </c>
      <c r="K25" s="88"/>
      <c r="L25" s="101">
        <v>0</v>
      </c>
      <c r="M25" s="90"/>
      <c r="N25" s="139"/>
      <c r="O25" s="102">
        <v>0</v>
      </c>
      <c r="P25" s="92"/>
      <c r="Q25" s="102">
        <v>0</v>
      </c>
      <c r="R25" s="140"/>
      <c r="S25" s="29">
        <f t="shared" si="6"/>
        <v>0</v>
      </c>
      <c r="T25" s="141"/>
      <c r="U25" s="142"/>
      <c r="V25" s="102">
        <v>0</v>
      </c>
      <c r="W25" s="92"/>
      <c r="X25" s="102">
        <v>0</v>
      </c>
      <c r="Y25" s="143"/>
      <c r="Z25" s="29">
        <f t="shared" si="7"/>
        <v>0</v>
      </c>
      <c r="AA25" s="141"/>
      <c r="AB25" s="142"/>
      <c r="AC25" s="102">
        <v>0</v>
      </c>
      <c r="AD25" s="92"/>
      <c r="AE25" s="102">
        <v>0</v>
      </c>
      <c r="AF25" s="143"/>
      <c r="AG25" s="29">
        <f t="shared" si="8"/>
        <v>0</v>
      </c>
      <c r="AH25" s="141"/>
      <c r="AI25" s="142"/>
      <c r="AJ25" s="92"/>
      <c r="AK25" s="102">
        <v>0</v>
      </c>
      <c r="AL25" s="92"/>
      <c r="AM25" s="102">
        <v>0</v>
      </c>
      <c r="AN25" s="143"/>
      <c r="AO25" s="29">
        <f t="shared" si="9"/>
        <v>0</v>
      </c>
      <c r="AP25" s="141"/>
      <c r="AQ25" s="142"/>
      <c r="AR25" s="92"/>
      <c r="AS25" s="102">
        <v>0</v>
      </c>
      <c r="AT25" s="92"/>
      <c r="AU25" s="102">
        <v>0</v>
      </c>
      <c r="AV25" s="143"/>
      <c r="AW25" s="29">
        <f t="shared" si="10"/>
        <v>0</v>
      </c>
      <c r="AX25" s="141"/>
      <c r="AY25" s="143"/>
      <c r="AZ25" s="224">
        <f t="shared" si="11"/>
        <v>0</v>
      </c>
    </row>
    <row r="26" spans="1:52" ht="18.95" customHeight="1">
      <c r="A26" s="40"/>
      <c r="B26" s="82" t="s">
        <v>58</v>
      </c>
      <c r="C26" s="138">
        <v>0</v>
      </c>
      <c r="D26" s="113" t="s">
        <v>71</v>
      </c>
      <c r="E26" s="112"/>
      <c r="F26" s="99">
        <v>0</v>
      </c>
      <c r="G26" s="85"/>
      <c r="H26" s="100">
        <v>1</v>
      </c>
      <c r="I26" s="87"/>
      <c r="J26" s="100">
        <v>1</v>
      </c>
      <c r="K26" s="88"/>
      <c r="L26" s="101">
        <v>7.6499999999999999E-2</v>
      </c>
      <c r="M26" s="90"/>
      <c r="N26" s="139"/>
      <c r="O26" s="102">
        <v>0</v>
      </c>
      <c r="P26" s="92"/>
      <c r="Q26" s="102">
        <v>0</v>
      </c>
      <c r="R26" s="140"/>
      <c r="S26" s="29">
        <f t="shared" si="6"/>
        <v>0</v>
      </c>
      <c r="T26" s="141"/>
      <c r="U26" s="142"/>
      <c r="V26" s="102">
        <v>0</v>
      </c>
      <c r="W26" s="92"/>
      <c r="X26" s="102">
        <v>0</v>
      </c>
      <c r="Y26" s="143"/>
      <c r="Z26" s="29">
        <f t="shared" si="7"/>
        <v>0</v>
      </c>
      <c r="AA26" s="141"/>
      <c r="AB26" s="142"/>
      <c r="AC26" s="102">
        <v>0</v>
      </c>
      <c r="AD26" s="92"/>
      <c r="AE26" s="102">
        <v>0</v>
      </c>
      <c r="AF26" s="143"/>
      <c r="AG26" s="29">
        <f t="shared" si="8"/>
        <v>0</v>
      </c>
      <c r="AH26" s="141"/>
      <c r="AI26" s="142"/>
      <c r="AJ26" s="92"/>
      <c r="AK26" s="102">
        <v>0</v>
      </c>
      <c r="AL26" s="92"/>
      <c r="AM26" s="102">
        <v>0</v>
      </c>
      <c r="AN26" s="143"/>
      <c r="AO26" s="29">
        <f t="shared" si="9"/>
        <v>0</v>
      </c>
      <c r="AP26" s="141"/>
      <c r="AQ26" s="142"/>
      <c r="AR26" s="92"/>
      <c r="AS26" s="102">
        <v>0</v>
      </c>
      <c r="AT26" s="92"/>
      <c r="AU26" s="102">
        <v>0</v>
      </c>
      <c r="AV26" s="143"/>
      <c r="AW26" s="29">
        <f t="shared" si="10"/>
        <v>0</v>
      </c>
      <c r="AX26" s="141"/>
      <c r="AY26" s="143"/>
      <c r="AZ26" s="224">
        <f t="shared" si="11"/>
        <v>0</v>
      </c>
    </row>
    <row r="27" spans="1:52" ht="18.95" customHeight="1">
      <c r="A27" s="40"/>
      <c r="B27" s="82" t="s">
        <v>60</v>
      </c>
      <c r="C27" s="138">
        <v>0</v>
      </c>
      <c r="D27" s="113" t="s">
        <v>72</v>
      </c>
      <c r="E27" s="112"/>
      <c r="F27" s="99">
        <v>0</v>
      </c>
      <c r="G27" s="85"/>
      <c r="H27" s="100">
        <v>0.5</v>
      </c>
      <c r="I27" s="87"/>
      <c r="J27" s="100">
        <v>1</v>
      </c>
      <c r="K27" s="88"/>
      <c r="L27" s="101">
        <v>7.6499999999999999E-2</v>
      </c>
      <c r="M27" s="90"/>
      <c r="N27" s="139"/>
      <c r="O27" s="102">
        <v>0</v>
      </c>
      <c r="P27" s="92"/>
      <c r="Q27" s="102">
        <v>0</v>
      </c>
      <c r="R27" s="140"/>
      <c r="S27" s="29">
        <f t="shared" si="6"/>
        <v>0</v>
      </c>
      <c r="T27" s="141"/>
      <c r="U27" s="142"/>
      <c r="V27" s="102">
        <v>0</v>
      </c>
      <c r="W27" s="92"/>
      <c r="X27" s="102">
        <v>0</v>
      </c>
      <c r="Y27" s="143"/>
      <c r="Z27" s="29">
        <f t="shared" si="7"/>
        <v>0</v>
      </c>
      <c r="AA27" s="141"/>
      <c r="AB27" s="142"/>
      <c r="AC27" s="102">
        <v>0</v>
      </c>
      <c r="AD27" s="92"/>
      <c r="AE27" s="102">
        <v>0</v>
      </c>
      <c r="AF27" s="143"/>
      <c r="AG27" s="29">
        <f t="shared" si="8"/>
        <v>0</v>
      </c>
      <c r="AH27" s="141"/>
      <c r="AI27" s="142"/>
      <c r="AJ27" s="92"/>
      <c r="AK27" s="102">
        <v>0</v>
      </c>
      <c r="AL27" s="92"/>
      <c r="AM27" s="102">
        <v>0</v>
      </c>
      <c r="AN27" s="143"/>
      <c r="AO27" s="29">
        <f t="shared" si="9"/>
        <v>0</v>
      </c>
      <c r="AP27" s="141"/>
      <c r="AQ27" s="142"/>
      <c r="AR27" s="92"/>
      <c r="AS27" s="102">
        <v>0</v>
      </c>
      <c r="AT27" s="92"/>
      <c r="AU27" s="102">
        <v>0</v>
      </c>
      <c r="AV27" s="143"/>
      <c r="AW27" s="29">
        <f t="shared" si="10"/>
        <v>0</v>
      </c>
      <c r="AX27" s="141"/>
      <c r="AY27" s="143"/>
      <c r="AZ27" s="224">
        <f t="shared" si="11"/>
        <v>0</v>
      </c>
    </row>
    <row r="28" spans="1:52" ht="18.95" customHeight="1">
      <c r="A28" s="40"/>
      <c r="B28" s="82" t="s">
        <v>62</v>
      </c>
      <c r="C28" s="138">
        <v>0</v>
      </c>
      <c r="D28" s="144" t="s">
        <v>73</v>
      </c>
      <c r="E28" s="112"/>
      <c r="F28" s="99">
        <v>0</v>
      </c>
      <c r="G28" s="85"/>
      <c r="H28" s="100">
        <v>0.5</v>
      </c>
      <c r="I28" s="87"/>
      <c r="J28" s="100">
        <v>1</v>
      </c>
      <c r="K28" s="88"/>
      <c r="L28" s="101">
        <v>0</v>
      </c>
      <c r="M28" s="90"/>
      <c r="N28" s="139"/>
      <c r="O28" s="102">
        <v>0</v>
      </c>
      <c r="P28" s="92"/>
      <c r="Q28" s="102">
        <v>0</v>
      </c>
      <c r="R28" s="140"/>
      <c r="S28" s="29">
        <f t="shared" si="6"/>
        <v>0</v>
      </c>
      <c r="T28" s="141"/>
      <c r="U28" s="142"/>
      <c r="V28" s="102">
        <v>0</v>
      </c>
      <c r="W28" s="92"/>
      <c r="X28" s="102">
        <v>0</v>
      </c>
      <c r="Y28" s="143"/>
      <c r="Z28" s="29">
        <f t="shared" si="7"/>
        <v>0</v>
      </c>
      <c r="AA28" s="141"/>
      <c r="AB28" s="142"/>
      <c r="AC28" s="102">
        <v>0</v>
      </c>
      <c r="AD28" s="92"/>
      <c r="AE28" s="102">
        <v>0</v>
      </c>
      <c r="AF28" s="143"/>
      <c r="AG28" s="29">
        <f t="shared" si="8"/>
        <v>0</v>
      </c>
      <c r="AH28" s="141"/>
      <c r="AI28" s="142"/>
      <c r="AJ28" s="92"/>
      <c r="AK28" s="102">
        <v>0</v>
      </c>
      <c r="AL28" s="92"/>
      <c r="AM28" s="102">
        <v>0</v>
      </c>
      <c r="AN28" s="143"/>
      <c r="AO28" s="29">
        <f t="shared" si="9"/>
        <v>0</v>
      </c>
      <c r="AP28" s="141"/>
      <c r="AQ28" s="142"/>
      <c r="AR28" s="92"/>
      <c r="AS28" s="102">
        <v>0</v>
      </c>
      <c r="AT28" s="92"/>
      <c r="AU28" s="102">
        <v>0</v>
      </c>
      <c r="AV28" s="143"/>
      <c r="AW28" s="29">
        <f t="shared" si="10"/>
        <v>0</v>
      </c>
      <c r="AX28" s="141"/>
      <c r="AY28" s="143"/>
      <c r="AZ28" s="224">
        <f t="shared" si="11"/>
        <v>0</v>
      </c>
    </row>
    <row r="29" spans="1:52" ht="18.95" customHeight="1">
      <c r="A29" s="40"/>
      <c r="B29" s="82" t="s">
        <v>64</v>
      </c>
      <c r="C29" s="138">
        <v>0</v>
      </c>
      <c r="D29" s="113" t="s">
        <v>74</v>
      </c>
      <c r="E29" s="112"/>
      <c r="F29" s="104">
        <v>0</v>
      </c>
      <c r="G29" s="139"/>
      <c r="H29" s="145">
        <v>0.5</v>
      </c>
      <c r="I29" s="146"/>
      <c r="J29" s="145">
        <v>1</v>
      </c>
      <c r="K29" s="139"/>
      <c r="L29" s="105">
        <v>0</v>
      </c>
      <c r="M29" s="90"/>
      <c r="N29" s="139"/>
      <c r="O29" s="106">
        <v>0</v>
      </c>
      <c r="P29" s="92"/>
      <c r="Q29" s="106">
        <v>0</v>
      </c>
      <c r="R29" s="140"/>
      <c r="S29" s="30">
        <f t="shared" si="6"/>
        <v>0</v>
      </c>
      <c r="T29" s="141"/>
      <c r="U29" s="142"/>
      <c r="V29" s="106">
        <v>0</v>
      </c>
      <c r="W29" s="92"/>
      <c r="X29" s="106">
        <v>0</v>
      </c>
      <c r="Y29" s="143"/>
      <c r="Z29" s="30">
        <f t="shared" si="7"/>
        <v>0</v>
      </c>
      <c r="AA29" s="141"/>
      <c r="AB29" s="142"/>
      <c r="AC29" s="106">
        <v>0</v>
      </c>
      <c r="AD29" s="92"/>
      <c r="AE29" s="106">
        <v>0</v>
      </c>
      <c r="AF29" s="143"/>
      <c r="AG29" s="30">
        <f t="shared" si="8"/>
        <v>0</v>
      </c>
      <c r="AH29" s="141"/>
      <c r="AI29" s="142"/>
      <c r="AJ29" s="92"/>
      <c r="AK29" s="106">
        <v>0</v>
      </c>
      <c r="AL29" s="92"/>
      <c r="AM29" s="106">
        <v>0</v>
      </c>
      <c r="AN29" s="143"/>
      <c r="AO29" s="30">
        <f t="shared" si="9"/>
        <v>0</v>
      </c>
      <c r="AP29" s="141"/>
      <c r="AQ29" s="142"/>
      <c r="AR29" s="92"/>
      <c r="AS29" s="106">
        <v>0</v>
      </c>
      <c r="AT29" s="92"/>
      <c r="AU29" s="106">
        <v>0</v>
      </c>
      <c r="AV29" s="143"/>
      <c r="AW29" s="30">
        <f t="shared" si="10"/>
        <v>0</v>
      </c>
      <c r="AX29" s="141"/>
      <c r="AY29" s="143"/>
      <c r="AZ29" s="225">
        <f t="shared" si="11"/>
        <v>0</v>
      </c>
    </row>
    <row r="30" spans="1:52" ht="18.95" customHeight="1">
      <c r="A30" s="40"/>
      <c r="B30" s="107"/>
      <c r="C30" s="108" t="s">
        <v>75</v>
      </c>
      <c r="D30" s="122"/>
      <c r="E30" s="122"/>
      <c r="F30" s="109"/>
      <c r="G30" s="107"/>
      <c r="H30" s="109"/>
      <c r="I30" s="107"/>
      <c r="J30" s="109"/>
      <c r="K30" s="107"/>
      <c r="L30" s="109"/>
      <c r="M30" s="112"/>
      <c r="N30" s="113"/>
      <c r="O30" s="114"/>
      <c r="P30" s="115"/>
      <c r="Q30" s="114"/>
      <c r="R30" s="115"/>
      <c r="S30" s="216">
        <f>SUM(S24:S29)</f>
        <v>0</v>
      </c>
      <c r="T30" s="147"/>
      <c r="U30" s="148"/>
      <c r="V30" s="149"/>
      <c r="W30" s="115"/>
      <c r="X30" s="114"/>
      <c r="Y30" s="150"/>
      <c r="Z30" s="216">
        <f>SUM(Z24:Z29)</f>
        <v>0</v>
      </c>
      <c r="AA30" s="147"/>
      <c r="AB30" s="148"/>
      <c r="AC30" s="149"/>
      <c r="AD30" s="115"/>
      <c r="AE30" s="114"/>
      <c r="AF30" s="150"/>
      <c r="AG30" s="216">
        <f>SUM(AG24:AG29)</f>
        <v>0</v>
      </c>
      <c r="AH30" s="147"/>
      <c r="AI30" s="148"/>
      <c r="AJ30" s="115"/>
      <c r="AK30" s="114"/>
      <c r="AL30" s="115"/>
      <c r="AM30" s="149"/>
      <c r="AN30" s="150"/>
      <c r="AO30" s="216">
        <f>SUM(AO24:AO29)</f>
        <v>0</v>
      </c>
      <c r="AP30" s="147"/>
      <c r="AQ30" s="148"/>
      <c r="AR30" s="115"/>
      <c r="AS30" s="114"/>
      <c r="AT30" s="115"/>
      <c r="AU30" s="149"/>
      <c r="AV30" s="150"/>
      <c r="AW30" s="216">
        <f>SUM(AW24:AW29)</f>
        <v>0</v>
      </c>
      <c r="AX30" s="147"/>
      <c r="AY30" s="148"/>
      <c r="AZ30" s="227">
        <f>SUM(AZ24:AZ29)</f>
        <v>0</v>
      </c>
    </row>
    <row r="31" spans="1:52" ht="12" customHeight="1">
      <c r="A31" s="40"/>
      <c r="B31" s="107"/>
      <c r="C31" s="151"/>
      <c r="D31" s="122"/>
      <c r="E31" s="122"/>
      <c r="F31" s="107"/>
      <c r="G31" s="107"/>
      <c r="H31" s="107"/>
      <c r="I31" s="107"/>
      <c r="J31" s="107"/>
      <c r="K31" s="107"/>
      <c r="L31" s="107"/>
      <c r="M31" s="112"/>
      <c r="N31" s="113"/>
      <c r="O31" s="115"/>
      <c r="P31" s="115"/>
      <c r="Q31" s="115"/>
      <c r="R31" s="115"/>
      <c r="S31" s="218"/>
      <c r="T31" s="141"/>
      <c r="U31" s="143"/>
      <c r="V31" s="153"/>
      <c r="W31" s="115"/>
      <c r="X31" s="115"/>
      <c r="Y31" s="153"/>
      <c r="Z31" s="153"/>
      <c r="AA31" s="141"/>
      <c r="AB31" s="143"/>
      <c r="AC31" s="153"/>
      <c r="AD31" s="115"/>
      <c r="AE31" s="115"/>
      <c r="AF31" s="153"/>
      <c r="AG31" s="153"/>
      <c r="AH31" s="141"/>
      <c r="AI31" s="143"/>
      <c r="AJ31" s="115"/>
      <c r="AK31" s="115"/>
      <c r="AL31" s="115"/>
      <c r="AM31" s="153"/>
      <c r="AN31" s="153"/>
      <c r="AO31" s="153"/>
      <c r="AP31" s="141"/>
      <c r="AQ31" s="143"/>
      <c r="AR31" s="115"/>
      <c r="AS31" s="115"/>
      <c r="AT31" s="115"/>
      <c r="AU31" s="153"/>
      <c r="AV31" s="153"/>
      <c r="AW31" s="153"/>
      <c r="AX31" s="141"/>
      <c r="AY31" s="143"/>
      <c r="AZ31" s="126"/>
    </row>
    <row r="32" spans="1:52" ht="18.95" customHeight="1">
      <c r="A32" s="40"/>
      <c r="B32" s="107"/>
      <c r="C32" s="122" t="s">
        <v>76</v>
      </c>
      <c r="D32" s="107"/>
      <c r="E32" s="107"/>
      <c r="F32" s="107"/>
      <c r="G32" s="107"/>
      <c r="H32" s="107"/>
      <c r="I32" s="107"/>
      <c r="J32" s="107"/>
      <c r="K32" s="107"/>
      <c r="L32" s="107"/>
      <c r="M32" s="112"/>
      <c r="N32" s="113"/>
      <c r="O32" s="115"/>
      <c r="P32" s="115"/>
      <c r="Q32" s="115"/>
      <c r="R32" s="115"/>
      <c r="S32" s="217">
        <f>S21+S30</f>
        <v>0</v>
      </c>
      <c r="T32" s="147"/>
      <c r="U32" s="148"/>
      <c r="V32" s="150"/>
      <c r="W32" s="115"/>
      <c r="X32" s="115"/>
      <c r="Y32" s="150"/>
      <c r="Z32" s="217">
        <f>Z21+Z30</f>
        <v>0</v>
      </c>
      <c r="AA32" s="147"/>
      <c r="AB32" s="148"/>
      <c r="AC32" s="150"/>
      <c r="AD32" s="115"/>
      <c r="AE32" s="115"/>
      <c r="AF32" s="150"/>
      <c r="AG32" s="217">
        <f>AG21+AG30</f>
        <v>0</v>
      </c>
      <c r="AH32" s="147"/>
      <c r="AI32" s="148"/>
      <c r="AJ32" s="115"/>
      <c r="AK32" s="115"/>
      <c r="AL32" s="115"/>
      <c r="AM32" s="150"/>
      <c r="AN32" s="150"/>
      <c r="AO32" s="217">
        <f>AO21+AO30</f>
        <v>0</v>
      </c>
      <c r="AP32" s="147"/>
      <c r="AQ32" s="148"/>
      <c r="AR32" s="115"/>
      <c r="AS32" s="115"/>
      <c r="AT32" s="115"/>
      <c r="AU32" s="150"/>
      <c r="AV32" s="150"/>
      <c r="AW32" s="217">
        <f>AW21+AW30</f>
        <v>0</v>
      </c>
      <c r="AX32" s="147"/>
      <c r="AY32" s="148"/>
      <c r="AZ32" s="98">
        <f>AZ21+AZ30</f>
        <v>0</v>
      </c>
    </row>
    <row r="33" spans="1:52" ht="9" customHeight="1">
      <c r="A33" s="40"/>
      <c r="B33" s="107"/>
      <c r="C33" s="107"/>
      <c r="D33" s="107"/>
      <c r="E33" s="107"/>
      <c r="F33" s="107"/>
      <c r="G33" s="107"/>
      <c r="H33" s="107"/>
      <c r="I33" s="107"/>
      <c r="J33" s="107"/>
      <c r="K33" s="107"/>
      <c r="L33" s="107"/>
      <c r="M33" s="112"/>
      <c r="N33" s="113"/>
      <c r="O33" s="115"/>
      <c r="P33" s="115"/>
      <c r="Q33" s="115"/>
      <c r="R33" s="115"/>
      <c r="S33" s="123"/>
      <c r="T33" s="124"/>
      <c r="U33" s="125"/>
      <c r="V33" s="123"/>
      <c r="W33" s="115"/>
      <c r="X33" s="115"/>
      <c r="Y33" s="123"/>
      <c r="Z33" s="123"/>
      <c r="AA33" s="124"/>
      <c r="AB33" s="125"/>
      <c r="AC33" s="123"/>
      <c r="AD33" s="115"/>
      <c r="AE33" s="115"/>
      <c r="AF33" s="123"/>
      <c r="AG33" s="123"/>
      <c r="AH33" s="124"/>
      <c r="AI33" s="125"/>
      <c r="AJ33" s="115"/>
      <c r="AK33" s="115"/>
      <c r="AL33" s="115"/>
      <c r="AM33" s="123"/>
      <c r="AN33" s="123"/>
      <c r="AO33" s="123"/>
      <c r="AP33" s="124"/>
      <c r="AQ33" s="125"/>
      <c r="AR33" s="115"/>
      <c r="AS33" s="115"/>
      <c r="AT33" s="115"/>
      <c r="AU33" s="123"/>
      <c r="AV33" s="123"/>
      <c r="AW33" s="123"/>
      <c r="AX33" s="124"/>
      <c r="AY33" s="125"/>
      <c r="AZ33" s="126"/>
    </row>
    <row r="34" spans="1:52" ht="30.75" customHeight="1">
      <c r="A34" s="61" t="s">
        <v>77</v>
      </c>
      <c r="B34" s="351" t="s">
        <v>78</v>
      </c>
      <c r="C34" s="352"/>
      <c r="D34" s="353"/>
      <c r="E34" s="353"/>
      <c r="F34" s="354"/>
      <c r="G34" s="62"/>
      <c r="H34" s="62"/>
      <c r="I34" s="62"/>
      <c r="J34" s="62"/>
      <c r="K34" s="62"/>
      <c r="L34" s="154"/>
      <c r="M34" s="155"/>
      <c r="N34" s="156"/>
      <c r="O34" s="41"/>
      <c r="P34" s="41"/>
      <c r="Q34" s="41"/>
      <c r="R34" s="41"/>
      <c r="S34" s="41"/>
      <c r="T34" s="56"/>
      <c r="U34" s="157"/>
      <c r="V34" s="41"/>
      <c r="W34" s="41"/>
      <c r="X34" s="41"/>
      <c r="Y34" s="41"/>
      <c r="Z34" s="41"/>
      <c r="AA34" s="56"/>
      <c r="AB34" s="157"/>
      <c r="AC34" s="41"/>
      <c r="AD34" s="41"/>
      <c r="AE34" s="41"/>
      <c r="AF34" s="41"/>
      <c r="AG34" s="41"/>
      <c r="AH34" s="56"/>
      <c r="AI34" s="157"/>
      <c r="AJ34" s="41"/>
      <c r="AK34" s="41"/>
      <c r="AL34" s="41"/>
      <c r="AM34" s="41"/>
      <c r="AN34" s="41"/>
      <c r="AO34" s="41"/>
      <c r="AP34" s="56"/>
      <c r="AQ34" s="157"/>
      <c r="AR34" s="41"/>
      <c r="AS34" s="41"/>
      <c r="AT34" s="41"/>
      <c r="AU34" s="41"/>
      <c r="AV34" s="41"/>
      <c r="AW34" s="41"/>
      <c r="AX34" s="56"/>
      <c r="AY34" s="157"/>
      <c r="AZ34" s="158"/>
    </row>
    <row r="35" spans="1:52" ht="18.95" customHeight="1">
      <c r="A35" s="40"/>
      <c r="B35" s="122" t="s">
        <v>54</v>
      </c>
      <c r="C35" s="159" t="s">
        <v>65</v>
      </c>
      <c r="D35" s="41"/>
      <c r="E35" s="41"/>
      <c r="F35" s="159" t="str">
        <f t="shared" ref="F35:F40" si="12">C15</f>
        <v xml:space="preserve">PI </v>
      </c>
      <c r="G35" s="159"/>
      <c r="H35" s="159"/>
      <c r="I35" s="159"/>
      <c r="J35" s="159"/>
      <c r="K35" s="159"/>
      <c r="L35" s="41"/>
      <c r="M35" s="56"/>
      <c r="N35" s="157"/>
      <c r="O35" s="41"/>
      <c r="P35" s="41"/>
      <c r="Q35" s="41"/>
      <c r="R35" s="41"/>
      <c r="S35" s="219">
        <f t="shared" ref="S35:S40" si="13">S15*L15</f>
        <v>0</v>
      </c>
      <c r="T35" s="94"/>
      <c r="U35" s="160"/>
      <c r="V35" s="161"/>
      <c r="W35" s="41"/>
      <c r="X35" s="41"/>
      <c r="Y35" s="161"/>
      <c r="Z35" s="219">
        <f t="shared" ref="Z35:Z40" si="14">Z15*L15</f>
        <v>0</v>
      </c>
      <c r="AA35" s="94"/>
      <c r="AB35" s="160"/>
      <c r="AC35" s="161"/>
      <c r="AD35" s="41"/>
      <c r="AE35" s="41"/>
      <c r="AF35" s="161"/>
      <c r="AG35" s="219">
        <f t="shared" ref="AG35:AG40" si="15">AG15*L15</f>
        <v>0</v>
      </c>
      <c r="AH35" s="94"/>
      <c r="AI35" s="160"/>
      <c r="AJ35" s="41"/>
      <c r="AK35" s="41"/>
      <c r="AL35" s="41"/>
      <c r="AM35" s="161"/>
      <c r="AN35" s="161"/>
      <c r="AO35" s="219">
        <f t="shared" ref="AO35:AO40" si="16">AO15*L15</f>
        <v>0</v>
      </c>
      <c r="AP35" s="94"/>
      <c r="AQ35" s="160"/>
      <c r="AR35" s="41"/>
      <c r="AS35" s="41"/>
      <c r="AT35" s="41"/>
      <c r="AU35" s="161"/>
      <c r="AV35" s="161"/>
      <c r="AW35" s="219">
        <f t="shared" ref="AW35:AW40" si="17">AW15*L15</f>
        <v>0</v>
      </c>
      <c r="AX35" s="94"/>
      <c r="AY35" s="97"/>
      <c r="AZ35" s="224">
        <f t="shared" ref="AZ35:AZ46" si="18">SUM(S35+Z35+AG35+AO35+AW35)</f>
        <v>0</v>
      </c>
    </row>
    <row r="36" spans="1:52" ht="18.95" customHeight="1">
      <c r="A36" s="40"/>
      <c r="B36" s="122" t="s">
        <v>56</v>
      </c>
      <c r="C36" s="159" t="s">
        <v>65</v>
      </c>
      <c r="D36" s="41"/>
      <c r="E36" s="41"/>
      <c r="F36" s="159" t="str">
        <f t="shared" si="12"/>
        <v>co1</v>
      </c>
      <c r="G36" s="159"/>
      <c r="H36" s="159"/>
      <c r="I36" s="159"/>
      <c r="J36" s="159"/>
      <c r="K36" s="159"/>
      <c r="L36" s="41"/>
      <c r="M36" s="56"/>
      <c r="N36" s="157"/>
      <c r="O36" s="41"/>
      <c r="P36" s="41"/>
      <c r="Q36" s="41"/>
      <c r="R36" s="41"/>
      <c r="S36" s="219">
        <f t="shared" si="13"/>
        <v>0</v>
      </c>
      <c r="T36" s="94"/>
      <c r="U36" s="160"/>
      <c r="V36" s="161"/>
      <c r="W36" s="41"/>
      <c r="X36" s="41"/>
      <c r="Y36" s="161"/>
      <c r="Z36" s="219">
        <f t="shared" si="14"/>
        <v>0</v>
      </c>
      <c r="AA36" s="94"/>
      <c r="AB36" s="160"/>
      <c r="AC36" s="161"/>
      <c r="AD36" s="41"/>
      <c r="AE36" s="41"/>
      <c r="AF36" s="161"/>
      <c r="AG36" s="219">
        <f t="shared" si="15"/>
        <v>0</v>
      </c>
      <c r="AH36" s="94"/>
      <c r="AI36" s="160"/>
      <c r="AJ36" s="41"/>
      <c r="AK36" s="41"/>
      <c r="AL36" s="41"/>
      <c r="AM36" s="161"/>
      <c r="AN36" s="161"/>
      <c r="AO36" s="219">
        <f t="shared" si="16"/>
        <v>0</v>
      </c>
      <c r="AP36" s="94"/>
      <c r="AQ36" s="160"/>
      <c r="AR36" s="41"/>
      <c r="AS36" s="41"/>
      <c r="AT36" s="41"/>
      <c r="AU36" s="161"/>
      <c r="AV36" s="161"/>
      <c r="AW36" s="219">
        <f t="shared" si="17"/>
        <v>0</v>
      </c>
      <c r="AX36" s="94"/>
      <c r="AY36" s="97"/>
      <c r="AZ36" s="224">
        <f t="shared" si="18"/>
        <v>0</v>
      </c>
    </row>
    <row r="37" spans="1:52" ht="18.95" customHeight="1">
      <c r="A37" s="40"/>
      <c r="B37" s="122" t="s">
        <v>58</v>
      </c>
      <c r="C37" s="159" t="s">
        <v>65</v>
      </c>
      <c r="D37" s="41"/>
      <c r="E37" s="41"/>
      <c r="F37" s="159" t="str">
        <f t="shared" si="12"/>
        <v>co2</v>
      </c>
      <c r="G37" s="159"/>
      <c r="H37" s="159"/>
      <c r="I37" s="159"/>
      <c r="J37" s="159"/>
      <c r="K37" s="159"/>
      <c r="L37" s="41"/>
      <c r="M37" s="56"/>
      <c r="N37" s="157"/>
      <c r="O37" s="41"/>
      <c r="P37" s="41"/>
      <c r="Q37" s="41"/>
      <c r="R37" s="41"/>
      <c r="S37" s="219">
        <f t="shared" si="13"/>
        <v>0</v>
      </c>
      <c r="T37" s="94"/>
      <c r="U37" s="160"/>
      <c r="V37" s="161"/>
      <c r="W37" s="41"/>
      <c r="X37" s="41"/>
      <c r="Y37" s="161"/>
      <c r="Z37" s="219">
        <f t="shared" si="14"/>
        <v>0</v>
      </c>
      <c r="AA37" s="94"/>
      <c r="AB37" s="160"/>
      <c r="AC37" s="161"/>
      <c r="AD37" s="41"/>
      <c r="AE37" s="41"/>
      <c r="AF37" s="161"/>
      <c r="AG37" s="219">
        <f t="shared" si="15"/>
        <v>0</v>
      </c>
      <c r="AH37" s="94"/>
      <c r="AI37" s="160"/>
      <c r="AJ37" s="41"/>
      <c r="AK37" s="41"/>
      <c r="AL37" s="41"/>
      <c r="AM37" s="161"/>
      <c r="AN37" s="161"/>
      <c r="AO37" s="219">
        <f t="shared" si="16"/>
        <v>0</v>
      </c>
      <c r="AP37" s="94"/>
      <c r="AQ37" s="160"/>
      <c r="AR37" s="41"/>
      <c r="AS37" s="41"/>
      <c r="AT37" s="41"/>
      <c r="AU37" s="161"/>
      <c r="AV37" s="161"/>
      <c r="AW37" s="219">
        <f t="shared" si="17"/>
        <v>0</v>
      </c>
      <c r="AX37" s="94"/>
      <c r="AY37" s="97"/>
      <c r="AZ37" s="224">
        <f t="shared" si="18"/>
        <v>0</v>
      </c>
    </row>
    <row r="38" spans="1:52" ht="18.95" customHeight="1">
      <c r="A38" s="40"/>
      <c r="B38" s="122" t="s">
        <v>79</v>
      </c>
      <c r="C38" s="159" t="s">
        <v>65</v>
      </c>
      <c r="D38" s="41"/>
      <c r="E38" s="41"/>
      <c r="F38" s="159" t="str">
        <f t="shared" si="12"/>
        <v>co3</v>
      </c>
      <c r="G38" s="159"/>
      <c r="H38" s="159"/>
      <c r="I38" s="159"/>
      <c r="J38" s="159"/>
      <c r="K38" s="159"/>
      <c r="L38" s="41"/>
      <c r="M38" s="56"/>
      <c r="N38" s="157"/>
      <c r="O38" s="41"/>
      <c r="P38" s="41"/>
      <c r="Q38" s="41"/>
      <c r="R38" s="41"/>
      <c r="S38" s="219">
        <f t="shared" si="13"/>
        <v>0</v>
      </c>
      <c r="T38" s="94"/>
      <c r="U38" s="160"/>
      <c r="V38" s="161"/>
      <c r="W38" s="41"/>
      <c r="X38" s="41"/>
      <c r="Y38" s="161"/>
      <c r="Z38" s="219">
        <f t="shared" si="14"/>
        <v>0</v>
      </c>
      <c r="AA38" s="94"/>
      <c r="AB38" s="160"/>
      <c r="AC38" s="161"/>
      <c r="AD38" s="41"/>
      <c r="AE38" s="41"/>
      <c r="AF38" s="161"/>
      <c r="AG38" s="219">
        <f t="shared" si="15"/>
        <v>0</v>
      </c>
      <c r="AH38" s="94"/>
      <c r="AI38" s="160"/>
      <c r="AJ38" s="41"/>
      <c r="AK38" s="41"/>
      <c r="AL38" s="41"/>
      <c r="AM38" s="161"/>
      <c r="AN38" s="161"/>
      <c r="AO38" s="219">
        <f t="shared" si="16"/>
        <v>0</v>
      </c>
      <c r="AP38" s="94"/>
      <c r="AQ38" s="160"/>
      <c r="AR38" s="41"/>
      <c r="AS38" s="41"/>
      <c r="AT38" s="41"/>
      <c r="AU38" s="161"/>
      <c r="AV38" s="161"/>
      <c r="AW38" s="219">
        <f t="shared" si="17"/>
        <v>0</v>
      </c>
      <c r="AX38" s="94"/>
      <c r="AY38" s="97"/>
      <c r="AZ38" s="224">
        <f t="shared" si="18"/>
        <v>0</v>
      </c>
    </row>
    <row r="39" spans="1:52" ht="18.95" customHeight="1">
      <c r="A39" s="40"/>
      <c r="B39" s="122" t="s">
        <v>80</v>
      </c>
      <c r="C39" s="159" t="s">
        <v>65</v>
      </c>
      <c r="D39" s="41"/>
      <c r="E39" s="41"/>
      <c r="F39" s="159" t="str">
        <f t="shared" si="12"/>
        <v>co4</v>
      </c>
      <c r="G39" s="159"/>
      <c r="H39" s="159"/>
      <c r="I39" s="159"/>
      <c r="J39" s="159"/>
      <c r="K39" s="159"/>
      <c r="L39" s="41"/>
      <c r="M39" s="56"/>
      <c r="N39" s="157"/>
      <c r="O39" s="41"/>
      <c r="P39" s="41"/>
      <c r="Q39" s="41"/>
      <c r="R39" s="41"/>
      <c r="S39" s="219">
        <f t="shared" si="13"/>
        <v>0</v>
      </c>
      <c r="T39" s="94"/>
      <c r="U39" s="160"/>
      <c r="V39" s="161"/>
      <c r="W39" s="41"/>
      <c r="X39" s="41"/>
      <c r="Y39" s="161"/>
      <c r="Z39" s="219">
        <f t="shared" si="14"/>
        <v>0</v>
      </c>
      <c r="AA39" s="94"/>
      <c r="AB39" s="160"/>
      <c r="AC39" s="161"/>
      <c r="AD39" s="41"/>
      <c r="AE39" s="41"/>
      <c r="AF39" s="161"/>
      <c r="AG39" s="219">
        <f t="shared" si="15"/>
        <v>0</v>
      </c>
      <c r="AH39" s="94"/>
      <c r="AI39" s="160"/>
      <c r="AJ39" s="41"/>
      <c r="AK39" s="41"/>
      <c r="AL39" s="41"/>
      <c r="AM39" s="161"/>
      <c r="AN39" s="161"/>
      <c r="AO39" s="219">
        <f t="shared" si="16"/>
        <v>0</v>
      </c>
      <c r="AP39" s="94"/>
      <c r="AQ39" s="160"/>
      <c r="AR39" s="41"/>
      <c r="AS39" s="41"/>
      <c r="AT39" s="41"/>
      <c r="AU39" s="161"/>
      <c r="AV39" s="161"/>
      <c r="AW39" s="219">
        <f t="shared" si="17"/>
        <v>0</v>
      </c>
      <c r="AX39" s="94"/>
      <c r="AY39" s="97"/>
      <c r="AZ39" s="224">
        <f t="shared" si="18"/>
        <v>0</v>
      </c>
    </row>
    <row r="40" spans="1:52" ht="18.95" customHeight="1">
      <c r="A40" s="40"/>
      <c r="B40" s="122" t="s">
        <v>64</v>
      </c>
      <c r="C40" s="159" t="s">
        <v>65</v>
      </c>
      <c r="D40" s="41"/>
      <c r="E40" s="41"/>
      <c r="F40" s="159" t="str">
        <f t="shared" si="12"/>
        <v>Senior Personnel</v>
      </c>
      <c r="G40" s="159"/>
      <c r="H40" s="159"/>
      <c r="I40" s="159"/>
      <c r="J40" s="159"/>
      <c r="K40" s="159"/>
      <c r="L40" s="41"/>
      <c r="M40" s="56"/>
      <c r="N40" s="157"/>
      <c r="O40" s="41"/>
      <c r="P40" s="41"/>
      <c r="Q40" s="41"/>
      <c r="R40" s="41"/>
      <c r="S40" s="219">
        <f t="shared" si="13"/>
        <v>0</v>
      </c>
      <c r="T40" s="94"/>
      <c r="U40" s="160"/>
      <c r="V40" s="161"/>
      <c r="W40" s="41"/>
      <c r="X40" s="41"/>
      <c r="Y40" s="161"/>
      <c r="Z40" s="219">
        <f t="shared" si="14"/>
        <v>0</v>
      </c>
      <c r="AA40" s="94"/>
      <c r="AB40" s="160"/>
      <c r="AC40" s="161"/>
      <c r="AD40" s="41"/>
      <c r="AE40" s="41"/>
      <c r="AF40" s="161"/>
      <c r="AG40" s="219">
        <f t="shared" si="15"/>
        <v>0</v>
      </c>
      <c r="AH40" s="94"/>
      <c r="AI40" s="160"/>
      <c r="AJ40" s="41"/>
      <c r="AK40" s="41"/>
      <c r="AL40" s="41"/>
      <c r="AM40" s="161"/>
      <c r="AN40" s="161"/>
      <c r="AO40" s="219">
        <f t="shared" si="16"/>
        <v>0</v>
      </c>
      <c r="AP40" s="94"/>
      <c r="AQ40" s="160"/>
      <c r="AR40" s="41"/>
      <c r="AS40" s="41"/>
      <c r="AT40" s="41"/>
      <c r="AU40" s="161"/>
      <c r="AV40" s="161"/>
      <c r="AW40" s="219">
        <f t="shared" si="17"/>
        <v>0</v>
      </c>
      <c r="AX40" s="94"/>
      <c r="AY40" s="97"/>
      <c r="AZ40" s="224">
        <f t="shared" si="18"/>
        <v>0</v>
      </c>
    </row>
    <row r="41" spans="1:52" ht="18.95" customHeight="1">
      <c r="A41" s="40"/>
      <c r="B41" s="122" t="s">
        <v>54</v>
      </c>
      <c r="C41" s="159" t="s">
        <v>81</v>
      </c>
      <c r="D41" s="41"/>
      <c r="E41" s="41"/>
      <c r="F41" s="41"/>
      <c r="G41" s="46"/>
      <c r="H41" s="41"/>
      <c r="I41" s="41"/>
      <c r="J41" s="41"/>
      <c r="K41" s="46"/>
      <c r="L41" s="41"/>
      <c r="M41" s="56"/>
      <c r="N41" s="157"/>
      <c r="O41" s="41"/>
      <c r="P41" s="41"/>
      <c r="Q41" s="41"/>
      <c r="R41" s="41"/>
      <c r="S41" s="219">
        <f t="shared" ref="S41:S46" si="19">S24*L24</f>
        <v>0</v>
      </c>
      <c r="T41" s="94"/>
      <c r="U41" s="160"/>
      <c r="V41" s="161"/>
      <c r="W41" s="41"/>
      <c r="X41" s="41"/>
      <c r="Y41" s="161"/>
      <c r="Z41" s="219">
        <f t="shared" ref="Z41:Z46" si="20">Z24*L24</f>
        <v>0</v>
      </c>
      <c r="AA41" s="94"/>
      <c r="AB41" s="160"/>
      <c r="AC41" s="161"/>
      <c r="AD41" s="41"/>
      <c r="AE41" s="41"/>
      <c r="AF41" s="161"/>
      <c r="AG41" s="219">
        <f t="shared" ref="AG41:AG46" si="21">AG24*L24</f>
        <v>0</v>
      </c>
      <c r="AH41" s="94"/>
      <c r="AI41" s="160"/>
      <c r="AJ41" s="41"/>
      <c r="AK41" s="41"/>
      <c r="AL41" s="41"/>
      <c r="AM41" s="161"/>
      <c r="AN41" s="161"/>
      <c r="AO41" s="219">
        <f t="shared" ref="AO41:AO46" si="22">AO24*L24</f>
        <v>0</v>
      </c>
      <c r="AP41" s="94"/>
      <c r="AQ41" s="160"/>
      <c r="AR41" s="41"/>
      <c r="AS41" s="41"/>
      <c r="AT41" s="41"/>
      <c r="AU41" s="161"/>
      <c r="AV41" s="161"/>
      <c r="AW41" s="219">
        <f t="shared" ref="AW41:AW46" si="23">AW24*L24</f>
        <v>0</v>
      </c>
      <c r="AX41" s="94"/>
      <c r="AY41" s="97"/>
      <c r="AZ41" s="224">
        <f t="shared" si="18"/>
        <v>0</v>
      </c>
    </row>
    <row r="42" spans="1:52" ht="18.95" customHeight="1">
      <c r="A42" s="40"/>
      <c r="B42" s="122" t="s">
        <v>56</v>
      </c>
      <c r="C42" s="159" t="s">
        <v>82</v>
      </c>
      <c r="D42" s="41"/>
      <c r="E42" s="41"/>
      <c r="F42" s="41"/>
      <c r="G42" s="46"/>
      <c r="H42" s="41"/>
      <c r="I42" s="41"/>
      <c r="J42" s="41"/>
      <c r="K42" s="46"/>
      <c r="L42" s="41"/>
      <c r="M42" s="56"/>
      <c r="N42" s="157"/>
      <c r="O42" s="41"/>
      <c r="P42" s="41"/>
      <c r="Q42" s="41"/>
      <c r="R42" s="41"/>
      <c r="S42" s="219">
        <f t="shared" si="19"/>
        <v>0</v>
      </c>
      <c r="T42" s="94"/>
      <c r="U42" s="160"/>
      <c r="V42" s="161"/>
      <c r="W42" s="41"/>
      <c r="X42" s="41"/>
      <c r="Y42" s="161"/>
      <c r="Z42" s="219">
        <f t="shared" si="20"/>
        <v>0</v>
      </c>
      <c r="AA42" s="94"/>
      <c r="AB42" s="160"/>
      <c r="AC42" s="161"/>
      <c r="AD42" s="41"/>
      <c r="AE42" s="41"/>
      <c r="AF42" s="161"/>
      <c r="AG42" s="219">
        <f t="shared" si="21"/>
        <v>0</v>
      </c>
      <c r="AH42" s="94"/>
      <c r="AI42" s="160"/>
      <c r="AJ42" s="41"/>
      <c r="AK42" s="41"/>
      <c r="AL42" s="41"/>
      <c r="AM42" s="161"/>
      <c r="AN42" s="161"/>
      <c r="AO42" s="219">
        <f t="shared" si="22"/>
        <v>0</v>
      </c>
      <c r="AP42" s="94"/>
      <c r="AQ42" s="160"/>
      <c r="AR42" s="41"/>
      <c r="AS42" s="41"/>
      <c r="AT42" s="41"/>
      <c r="AU42" s="161"/>
      <c r="AV42" s="161"/>
      <c r="AW42" s="219">
        <f t="shared" si="23"/>
        <v>0</v>
      </c>
      <c r="AX42" s="94"/>
      <c r="AY42" s="97"/>
      <c r="AZ42" s="224">
        <f t="shared" si="18"/>
        <v>0</v>
      </c>
    </row>
    <row r="43" spans="1:52" ht="18.95" customHeight="1">
      <c r="A43" s="40"/>
      <c r="B43" s="122" t="s">
        <v>58</v>
      </c>
      <c r="C43" s="159" t="s">
        <v>83</v>
      </c>
      <c r="D43" s="41"/>
      <c r="E43" s="41"/>
      <c r="F43" s="41"/>
      <c r="G43" s="46"/>
      <c r="H43" s="41"/>
      <c r="I43" s="41"/>
      <c r="J43" s="41"/>
      <c r="K43" s="46"/>
      <c r="L43" s="41"/>
      <c r="M43" s="56"/>
      <c r="N43" s="157"/>
      <c r="O43" s="41"/>
      <c r="P43" s="41"/>
      <c r="Q43" s="41"/>
      <c r="R43" s="41"/>
      <c r="S43" s="219">
        <f t="shared" si="19"/>
        <v>0</v>
      </c>
      <c r="T43" s="94"/>
      <c r="U43" s="160"/>
      <c r="V43" s="161"/>
      <c r="W43" s="41"/>
      <c r="X43" s="41"/>
      <c r="Y43" s="161"/>
      <c r="Z43" s="219">
        <f t="shared" si="20"/>
        <v>0</v>
      </c>
      <c r="AA43" s="94"/>
      <c r="AB43" s="160"/>
      <c r="AC43" s="161"/>
      <c r="AD43" s="41"/>
      <c r="AE43" s="41"/>
      <c r="AF43" s="161"/>
      <c r="AG43" s="219">
        <f t="shared" si="21"/>
        <v>0</v>
      </c>
      <c r="AH43" s="94"/>
      <c r="AI43" s="160"/>
      <c r="AJ43" s="41"/>
      <c r="AK43" s="41"/>
      <c r="AL43" s="41"/>
      <c r="AM43" s="161"/>
      <c r="AN43" s="161"/>
      <c r="AO43" s="219">
        <f t="shared" si="22"/>
        <v>0</v>
      </c>
      <c r="AP43" s="94"/>
      <c r="AQ43" s="160"/>
      <c r="AR43" s="41"/>
      <c r="AS43" s="41"/>
      <c r="AT43" s="41"/>
      <c r="AU43" s="161"/>
      <c r="AV43" s="161"/>
      <c r="AW43" s="219">
        <f t="shared" si="23"/>
        <v>0</v>
      </c>
      <c r="AX43" s="94"/>
      <c r="AY43" s="97"/>
      <c r="AZ43" s="224">
        <f t="shared" si="18"/>
        <v>0</v>
      </c>
    </row>
    <row r="44" spans="1:52" ht="18.95" customHeight="1">
      <c r="A44" s="40"/>
      <c r="B44" s="122" t="s">
        <v>60</v>
      </c>
      <c r="C44" s="159" t="s">
        <v>84</v>
      </c>
      <c r="D44" s="41"/>
      <c r="E44" s="41"/>
      <c r="F44" s="41"/>
      <c r="G44" s="46"/>
      <c r="H44" s="41"/>
      <c r="I44" s="41"/>
      <c r="J44" s="41"/>
      <c r="K44" s="46"/>
      <c r="L44" s="41"/>
      <c r="M44" s="56"/>
      <c r="N44" s="157"/>
      <c r="O44" s="41"/>
      <c r="P44" s="41"/>
      <c r="Q44" s="41"/>
      <c r="R44" s="41"/>
      <c r="S44" s="219">
        <f t="shared" si="19"/>
        <v>0</v>
      </c>
      <c r="T44" s="94"/>
      <c r="U44" s="160"/>
      <c r="V44" s="161"/>
      <c r="W44" s="41"/>
      <c r="X44" s="41"/>
      <c r="Y44" s="161"/>
      <c r="Z44" s="219">
        <f t="shared" si="20"/>
        <v>0</v>
      </c>
      <c r="AA44" s="94"/>
      <c r="AB44" s="160"/>
      <c r="AC44" s="161"/>
      <c r="AD44" s="41"/>
      <c r="AE44" s="41"/>
      <c r="AF44" s="161"/>
      <c r="AG44" s="219">
        <f t="shared" si="21"/>
        <v>0</v>
      </c>
      <c r="AH44" s="94"/>
      <c r="AI44" s="160"/>
      <c r="AJ44" s="41"/>
      <c r="AK44" s="41"/>
      <c r="AL44" s="41"/>
      <c r="AM44" s="161"/>
      <c r="AN44" s="161"/>
      <c r="AO44" s="219">
        <f t="shared" si="22"/>
        <v>0</v>
      </c>
      <c r="AP44" s="94"/>
      <c r="AQ44" s="160"/>
      <c r="AR44" s="41"/>
      <c r="AS44" s="41"/>
      <c r="AT44" s="41"/>
      <c r="AU44" s="161"/>
      <c r="AV44" s="161"/>
      <c r="AW44" s="219">
        <f t="shared" si="23"/>
        <v>0</v>
      </c>
      <c r="AX44" s="94"/>
      <c r="AY44" s="97"/>
      <c r="AZ44" s="224">
        <f t="shared" si="18"/>
        <v>0</v>
      </c>
    </row>
    <row r="45" spans="1:52" ht="18.95" customHeight="1">
      <c r="A45" s="40"/>
      <c r="B45" s="122" t="s">
        <v>62</v>
      </c>
      <c r="C45" s="162" t="s">
        <v>85</v>
      </c>
      <c r="D45" s="41"/>
      <c r="E45" s="41"/>
      <c r="F45" s="41"/>
      <c r="G45" s="46"/>
      <c r="H45" s="41"/>
      <c r="I45" s="41"/>
      <c r="J45" s="41"/>
      <c r="K45" s="46"/>
      <c r="L45" s="41"/>
      <c r="M45" s="56"/>
      <c r="N45" s="157"/>
      <c r="O45" s="41"/>
      <c r="P45" s="41"/>
      <c r="Q45" s="41"/>
      <c r="R45" s="41"/>
      <c r="S45" s="219">
        <f t="shared" si="19"/>
        <v>0</v>
      </c>
      <c r="T45" s="94"/>
      <c r="U45" s="160"/>
      <c r="V45" s="161"/>
      <c r="W45" s="41"/>
      <c r="X45" s="41"/>
      <c r="Y45" s="161"/>
      <c r="Z45" s="219">
        <f t="shared" si="20"/>
        <v>0</v>
      </c>
      <c r="AA45" s="94"/>
      <c r="AB45" s="160"/>
      <c r="AC45" s="161"/>
      <c r="AD45" s="41"/>
      <c r="AE45" s="41"/>
      <c r="AF45" s="161"/>
      <c r="AG45" s="219">
        <f t="shared" si="21"/>
        <v>0</v>
      </c>
      <c r="AH45" s="94"/>
      <c r="AI45" s="160"/>
      <c r="AJ45" s="41"/>
      <c r="AK45" s="41"/>
      <c r="AL45" s="41"/>
      <c r="AM45" s="161"/>
      <c r="AN45" s="161"/>
      <c r="AO45" s="219">
        <f t="shared" si="22"/>
        <v>0</v>
      </c>
      <c r="AP45" s="94"/>
      <c r="AQ45" s="160"/>
      <c r="AR45" s="41"/>
      <c r="AS45" s="41"/>
      <c r="AT45" s="41"/>
      <c r="AU45" s="161"/>
      <c r="AV45" s="161"/>
      <c r="AW45" s="219">
        <f t="shared" si="23"/>
        <v>0</v>
      </c>
      <c r="AX45" s="94"/>
      <c r="AY45" s="97"/>
      <c r="AZ45" s="224">
        <f t="shared" si="18"/>
        <v>0</v>
      </c>
    </row>
    <row r="46" spans="1:52" ht="18.95" customHeight="1">
      <c r="A46" s="40"/>
      <c r="B46" s="122" t="s">
        <v>64</v>
      </c>
      <c r="C46" s="159" t="s">
        <v>86</v>
      </c>
      <c r="D46" s="41"/>
      <c r="E46" s="41"/>
      <c r="F46" s="41"/>
      <c r="G46" s="46"/>
      <c r="H46" s="41"/>
      <c r="I46" s="41"/>
      <c r="J46" s="41"/>
      <c r="K46" s="46"/>
      <c r="L46" s="41"/>
      <c r="M46" s="56"/>
      <c r="N46" s="163"/>
      <c r="O46" s="41"/>
      <c r="P46" s="41"/>
      <c r="Q46" s="41"/>
      <c r="R46" s="41"/>
      <c r="S46" s="220">
        <f t="shared" si="19"/>
        <v>0</v>
      </c>
      <c r="T46" s="94"/>
      <c r="U46" s="160"/>
      <c r="V46" s="161"/>
      <c r="W46" s="41"/>
      <c r="X46" s="41"/>
      <c r="Y46" s="161"/>
      <c r="Z46" s="220">
        <f t="shared" si="20"/>
        <v>0</v>
      </c>
      <c r="AA46" s="94"/>
      <c r="AB46" s="160"/>
      <c r="AC46" s="161"/>
      <c r="AD46" s="41"/>
      <c r="AE46" s="41"/>
      <c r="AF46" s="161"/>
      <c r="AG46" s="220">
        <f t="shared" si="21"/>
        <v>0</v>
      </c>
      <c r="AH46" s="94"/>
      <c r="AI46" s="160"/>
      <c r="AJ46" s="41"/>
      <c r="AK46" s="41"/>
      <c r="AL46" s="41"/>
      <c r="AM46" s="161"/>
      <c r="AN46" s="161"/>
      <c r="AO46" s="220">
        <f t="shared" si="22"/>
        <v>0</v>
      </c>
      <c r="AP46" s="94"/>
      <c r="AQ46" s="160"/>
      <c r="AR46" s="41"/>
      <c r="AS46" s="41"/>
      <c r="AT46" s="41"/>
      <c r="AU46" s="161"/>
      <c r="AV46" s="161"/>
      <c r="AW46" s="220">
        <f t="shared" si="23"/>
        <v>0</v>
      </c>
      <c r="AX46" s="94"/>
      <c r="AY46" s="97"/>
      <c r="AZ46" s="225">
        <f t="shared" si="18"/>
        <v>0</v>
      </c>
    </row>
    <row r="47" spans="1:52" ht="18.95" customHeight="1">
      <c r="A47" s="40"/>
      <c r="B47" s="107"/>
      <c r="C47" s="164" t="s">
        <v>87</v>
      </c>
      <c r="D47" s="154"/>
      <c r="E47" s="154"/>
      <c r="F47" s="41"/>
      <c r="G47" s="46"/>
      <c r="H47" s="41"/>
      <c r="I47" s="41"/>
      <c r="J47" s="41"/>
      <c r="K47" s="46"/>
      <c r="L47" s="41"/>
      <c r="M47" s="56"/>
      <c r="N47" s="163"/>
      <c r="O47" s="41"/>
      <c r="P47" s="41"/>
      <c r="Q47" s="41"/>
      <c r="R47" s="41"/>
      <c r="S47" s="31">
        <f>SUM(S35:S46)</f>
        <v>0</v>
      </c>
      <c r="T47" s="116"/>
      <c r="U47" s="160"/>
      <c r="V47" s="161"/>
      <c r="W47" s="41"/>
      <c r="X47" s="41"/>
      <c r="Y47" s="161"/>
      <c r="Z47" s="31">
        <f>SUM(Z35:Z46)</f>
        <v>0</v>
      </c>
      <c r="AA47" s="116"/>
      <c r="AB47" s="117"/>
      <c r="AC47" s="119"/>
      <c r="AD47" s="41"/>
      <c r="AE47" s="41"/>
      <c r="AF47" s="119"/>
      <c r="AG47" s="31">
        <f>SUM(AG35:AG46)</f>
        <v>0</v>
      </c>
      <c r="AH47" s="116"/>
      <c r="AI47" s="117"/>
      <c r="AJ47" s="41"/>
      <c r="AK47" s="41"/>
      <c r="AL47" s="41"/>
      <c r="AM47" s="119"/>
      <c r="AN47" s="119"/>
      <c r="AO47" s="31">
        <f>SUM(AO35:AO46)</f>
        <v>0</v>
      </c>
      <c r="AP47" s="116"/>
      <c r="AQ47" s="117"/>
      <c r="AR47" s="41"/>
      <c r="AS47" s="41"/>
      <c r="AT47" s="41"/>
      <c r="AU47" s="119"/>
      <c r="AV47" s="119"/>
      <c r="AW47" s="31">
        <f>SUM(AW35:AW46)</f>
        <v>0</v>
      </c>
      <c r="AX47" s="116"/>
      <c r="AY47" s="120"/>
      <c r="AZ47" s="227">
        <f>SUM(AZ35:AZ46)</f>
        <v>0</v>
      </c>
    </row>
    <row r="48" spans="1:52" ht="10.5" customHeight="1">
      <c r="A48" s="40"/>
      <c r="B48" s="107"/>
      <c r="C48" s="154"/>
      <c r="D48" s="154"/>
      <c r="E48" s="154"/>
      <c r="F48" s="41"/>
      <c r="G48" s="46"/>
      <c r="H48" s="41"/>
      <c r="I48" s="41"/>
      <c r="J48" s="41"/>
      <c r="K48" s="46"/>
      <c r="L48" s="41"/>
      <c r="M48" s="56"/>
      <c r="N48" s="163"/>
      <c r="O48" s="41"/>
      <c r="P48" s="41"/>
      <c r="Q48" s="41"/>
      <c r="R48" s="41"/>
      <c r="S48" s="165"/>
      <c r="T48" s="116"/>
      <c r="U48" s="160"/>
      <c r="V48" s="161"/>
      <c r="W48" s="41"/>
      <c r="X48" s="41"/>
      <c r="Y48" s="161"/>
      <c r="Z48" s="165"/>
      <c r="AA48" s="116"/>
      <c r="AB48" s="117"/>
      <c r="AC48" s="119"/>
      <c r="AD48" s="41"/>
      <c r="AE48" s="41"/>
      <c r="AF48" s="119"/>
      <c r="AG48" s="165"/>
      <c r="AH48" s="116"/>
      <c r="AI48" s="117"/>
      <c r="AJ48" s="41"/>
      <c r="AK48" s="41"/>
      <c r="AL48" s="41"/>
      <c r="AM48" s="119"/>
      <c r="AN48" s="119"/>
      <c r="AO48" s="165"/>
      <c r="AP48" s="116"/>
      <c r="AQ48" s="117"/>
      <c r="AR48" s="41"/>
      <c r="AS48" s="41"/>
      <c r="AT48" s="41"/>
      <c r="AU48" s="119"/>
      <c r="AV48" s="119"/>
      <c r="AW48" s="165"/>
      <c r="AX48" s="116"/>
      <c r="AY48" s="120"/>
      <c r="AZ48" s="126"/>
    </row>
    <row r="49" spans="1:52" ht="18.95" customHeight="1">
      <c r="A49" s="166"/>
      <c r="B49" s="154"/>
      <c r="C49" s="164" t="s">
        <v>88</v>
      </c>
      <c r="D49" s="154"/>
      <c r="E49" s="154"/>
      <c r="F49" s="154"/>
      <c r="G49" s="154"/>
      <c r="H49" s="154"/>
      <c r="I49" s="154"/>
      <c r="J49" s="154"/>
      <c r="K49" s="154"/>
      <c r="L49" s="154"/>
      <c r="M49" s="155"/>
      <c r="N49" s="156"/>
      <c r="O49" s="154"/>
      <c r="P49" s="154"/>
      <c r="Q49" s="154"/>
      <c r="R49" s="154"/>
      <c r="S49" s="221">
        <f>SUM(S32+S47)</f>
        <v>0</v>
      </c>
      <c r="T49" s="167"/>
      <c r="U49" s="168"/>
      <c r="V49" s="169"/>
      <c r="W49" s="154"/>
      <c r="X49" s="154"/>
      <c r="Y49" s="169">
        <f>SUM(Y32+Y47)</f>
        <v>0</v>
      </c>
      <c r="Z49" s="221">
        <f>SUM(Z32+Z47)</f>
        <v>0</v>
      </c>
      <c r="AA49" s="167"/>
      <c r="AB49" s="168"/>
      <c r="AC49" s="169"/>
      <c r="AD49" s="154"/>
      <c r="AE49" s="154"/>
      <c r="AF49" s="169">
        <f>SUM(AF32+AF47)</f>
        <v>0</v>
      </c>
      <c r="AG49" s="221">
        <f>SUM(AG32+AG47)</f>
        <v>0</v>
      </c>
      <c r="AH49" s="167"/>
      <c r="AI49" s="168"/>
      <c r="AJ49" s="154"/>
      <c r="AK49" s="154"/>
      <c r="AL49" s="154"/>
      <c r="AM49" s="169"/>
      <c r="AN49" s="169">
        <f>SUM(AN32+AN47)</f>
        <v>0</v>
      </c>
      <c r="AO49" s="221">
        <f>SUM(AO32+AO47)</f>
        <v>0</v>
      </c>
      <c r="AP49" s="167"/>
      <c r="AQ49" s="168"/>
      <c r="AR49" s="154"/>
      <c r="AS49" s="154"/>
      <c r="AT49" s="154"/>
      <c r="AU49" s="169"/>
      <c r="AV49" s="169">
        <f>SUM(AV32+AV47)</f>
        <v>0</v>
      </c>
      <c r="AW49" s="221">
        <f>SUM(AW32+AW47)</f>
        <v>0</v>
      </c>
      <c r="AX49" s="167"/>
      <c r="AY49" s="168"/>
      <c r="AZ49" s="224">
        <f>SUM(S49+Z49+AG49+AO49+AW49)</f>
        <v>0</v>
      </c>
    </row>
    <row r="50" spans="1:52" ht="10.5" customHeight="1">
      <c r="A50" s="40"/>
      <c r="B50" s="41"/>
      <c r="C50" s="154"/>
      <c r="D50" s="41"/>
      <c r="E50" s="41"/>
      <c r="F50" s="41"/>
      <c r="G50" s="46"/>
      <c r="H50" s="41"/>
      <c r="I50" s="41"/>
      <c r="J50" s="41"/>
      <c r="K50" s="46"/>
      <c r="L50" s="41"/>
      <c r="M50" s="56"/>
      <c r="N50" s="157"/>
      <c r="O50" s="41"/>
      <c r="P50" s="41"/>
      <c r="Q50" s="41"/>
      <c r="R50" s="41"/>
      <c r="S50" s="119"/>
      <c r="T50" s="170"/>
      <c r="U50" s="117"/>
      <c r="V50" s="119"/>
      <c r="W50" s="41"/>
      <c r="X50" s="41"/>
      <c r="Y50" s="119"/>
      <c r="Z50" s="119"/>
      <c r="AA50" s="170"/>
      <c r="AB50" s="117"/>
      <c r="AC50" s="119"/>
      <c r="AD50" s="41"/>
      <c r="AE50" s="41"/>
      <c r="AF50" s="119"/>
      <c r="AG50" s="119"/>
      <c r="AH50" s="170"/>
      <c r="AI50" s="117"/>
      <c r="AJ50" s="41"/>
      <c r="AK50" s="41"/>
      <c r="AL50" s="41"/>
      <c r="AM50" s="119"/>
      <c r="AN50" s="119"/>
      <c r="AO50" s="119"/>
      <c r="AP50" s="170"/>
      <c r="AQ50" s="117"/>
      <c r="AR50" s="41"/>
      <c r="AS50" s="41"/>
      <c r="AT50" s="41"/>
      <c r="AU50" s="119"/>
      <c r="AV50" s="119"/>
      <c r="AW50" s="119"/>
      <c r="AX50" s="170"/>
      <c r="AY50" s="117"/>
      <c r="AZ50" s="126"/>
    </row>
    <row r="51" spans="1:52" ht="32.25" customHeight="1">
      <c r="A51" s="61" t="s">
        <v>89</v>
      </c>
      <c r="B51" s="355" t="s">
        <v>90</v>
      </c>
      <c r="C51" s="352"/>
      <c r="D51" s="353"/>
      <c r="E51" s="353"/>
      <c r="F51" s="354"/>
      <c r="G51" s="62"/>
      <c r="H51" s="62"/>
      <c r="I51" s="62"/>
      <c r="J51" s="62"/>
      <c r="K51" s="62"/>
      <c r="L51" s="41"/>
      <c r="M51" s="56"/>
      <c r="N51" s="157"/>
      <c r="O51" s="41"/>
      <c r="P51" s="41"/>
      <c r="Q51" s="41"/>
      <c r="R51" s="41"/>
      <c r="S51" s="161"/>
      <c r="T51" s="171"/>
      <c r="U51" s="160"/>
      <c r="V51" s="161"/>
      <c r="W51" s="41"/>
      <c r="X51" s="41"/>
      <c r="Y51" s="161"/>
      <c r="Z51" s="161"/>
      <c r="AA51" s="171"/>
      <c r="AB51" s="160"/>
      <c r="AC51" s="161"/>
      <c r="AD51" s="41"/>
      <c r="AE51" s="41"/>
      <c r="AF51" s="161"/>
      <c r="AG51" s="161"/>
      <c r="AH51" s="171"/>
      <c r="AI51" s="160"/>
      <c r="AJ51" s="41"/>
      <c r="AK51" s="41"/>
      <c r="AL51" s="41"/>
      <c r="AM51" s="161"/>
      <c r="AN51" s="161"/>
      <c r="AO51" s="161"/>
      <c r="AP51" s="171"/>
      <c r="AQ51" s="160"/>
      <c r="AR51" s="41"/>
      <c r="AS51" s="41"/>
      <c r="AT51" s="41"/>
      <c r="AU51" s="161"/>
      <c r="AV51" s="161"/>
      <c r="AW51" s="161"/>
      <c r="AX51" s="171"/>
      <c r="AY51" s="160"/>
      <c r="AZ51" s="126"/>
    </row>
    <row r="52" spans="1:52" ht="18.95" customHeight="1">
      <c r="A52" s="40"/>
      <c r="B52" s="41"/>
      <c r="C52" s="365" t="s">
        <v>91</v>
      </c>
      <c r="D52" s="366"/>
      <c r="E52" s="366"/>
      <c r="F52" s="366"/>
      <c r="G52" s="366"/>
      <c r="H52" s="366"/>
      <c r="I52" s="366"/>
      <c r="J52" s="366"/>
      <c r="K52" s="366"/>
      <c r="L52" s="366"/>
      <c r="M52" s="56"/>
      <c r="N52" s="157"/>
      <c r="O52" s="41"/>
      <c r="P52" s="41"/>
      <c r="Q52" s="41"/>
      <c r="R52" s="41"/>
      <c r="S52" s="172">
        <v>0</v>
      </c>
      <c r="T52" s="171"/>
      <c r="U52" s="160"/>
      <c r="V52" s="161"/>
      <c r="W52" s="41"/>
      <c r="X52" s="41"/>
      <c r="Y52" s="161"/>
      <c r="Z52" s="172">
        <v>0</v>
      </c>
      <c r="AA52" s="171"/>
      <c r="AB52" s="160"/>
      <c r="AC52" s="161"/>
      <c r="AD52" s="41"/>
      <c r="AE52" s="41"/>
      <c r="AF52" s="161"/>
      <c r="AG52" s="172">
        <v>0</v>
      </c>
      <c r="AH52" s="171"/>
      <c r="AI52" s="160"/>
      <c r="AJ52" s="41"/>
      <c r="AK52" s="41"/>
      <c r="AL52" s="41"/>
      <c r="AM52" s="161"/>
      <c r="AN52" s="161"/>
      <c r="AO52" s="172">
        <v>0</v>
      </c>
      <c r="AP52" s="171"/>
      <c r="AQ52" s="160"/>
      <c r="AR52" s="41"/>
      <c r="AS52" s="41"/>
      <c r="AT52" s="41"/>
      <c r="AU52" s="161"/>
      <c r="AV52" s="161"/>
      <c r="AW52" s="172">
        <v>0</v>
      </c>
      <c r="AX52" s="171"/>
      <c r="AY52" s="160"/>
      <c r="AZ52" s="224">
        <f>SUM(S52+Z52+AG52+AO52+AW52)</f>
        <v>0</v>
      </c>
    </row>
    <row r="53" spans="1:52" ht="18.95" customHeight="1">
      <c r="A53" s="40"/>
      <c r="B53" s="41"/>
      <c r="C53" s="365" t="s">
        <v>92</v>
      </c>
      <c r="D53" s="366"/>
      <c r="E53" s="366"/>
      <c r="F53" s="366"/>
      <c r="G53" s="366"/>
      <c r="H53" s="366"/>
      <c r="I53" s="366"/>
      <c r="J53" s="366"/>
      <c r="K53" s="366"/>
      <c r="L53" s="366"/>
      <c r="M53" s="56"/>
      <c r="N53" s="157"/>
      <c r="O53" s="41"/>
      <c r="P53" s="41"/>
      <c r="Q53" s="41"/>
      <c r="R53" s="41"/>
      <c r="S53" s="172">
        <v>0</v>
      </c>
      <c r="T53" s="171"/>
      <c r="U53" s="160"/>
      <c r="V53" s="161"/>
      <c r="W53" s="41"/>
      <c r="X53" s="41"/>
      <c r="Y53" s="161"/>
      <c r="Z53" s="172">
        <v>0</v>
      </c>
      <c r="AA53" s="171"/>
      <c r="AB53" s="160"/>
      <c r="AC53" s="161"/>
      <c r="AD53" s="41"/>
      <c r="AE53" s="41"/>
      <c r="AF53" s="161"/>
      <c r="AG53" s="172">
        <v>0</v>
      </c>
      <c r="AH53" s="171"/>
      <c r="AI53" s="160"/>
      <c r="AJ53" s="41"/>
      <c r="AK53" s="41"/>
      <c r="AL53" s="41"/>
      <c r="AM53" s="161"/>
      <c r="AN53" s="161"/>
      <c r="AO53" s="172">
        <v>0</v>
      </c>
      <c r="AP53" s="171"/>
      <c r="AQ53" s="160"/>
      <c r="AR53" s="41"/>
      <c r="AS53" s="41"/>
      <c r="AT53" s="41"/>
      <c r="AU53" s="161"/>
      <c r="AV53" s="161"/>
      <c r="AW53" s="172">
        <v>0</v>
      </c>
      <c r="AX53" s="171"/>
      <c r="AY53" s="160"/>
      <c r="AZ53" s="224">
        <f>SUM(S53+Z53+AG53+AO53+AW53)</f>
        <v>0</v>
      </c>
    </row>
    <row r="54" spans="1:52" ht="18.95" customHeight="1">
      <c r="A54" s="40"/>
      <c r="B54" s="41"/>
      <c r="C54" s="365" t="s">
        <v>93</v>
      </c>
      <c r="D54" s="366"/>
      <c r="E54" s="366"/>
      <c r="F54" s="366"/>
      <c r="G54" s="366"/>
      <c r="H54" s="366"/>
      <c r="I54" s="366"/>
      <c r="J54" s="366"/>
      <c r="K54" s="366"/>
      <c r="L54" s="366"/>
      <c r="M54" s="56"/>
      <c r="N54" s="157"/>
      <c r="O54" s="41"/>
      <c r="P54" s="41"/>
      <c r="Q54" s="41"/>
      <c r="R54" s="41"/>
      <c r="S54" s="172">
        <v>0</v>
      </c>
      <c r="T54" s="94"/>
      <c r="U54" s="160"/>
      <c r="V54" s="161"/>
      <c r="W54" s="41"/>
      <c r="X54" s="41"/>
      <c r="Y54" s="161"/>
      <c r="Z54" s="172">
        <v>0</v>
      </c>
      <c r="AA54" s="94"/>
      <c r="AB54" s="160"/>
      <c r="AC54" s="161"/>
      <c r="AD54" s="41"/>
      <c r="AE54" s="41"/>
      <c r="AF54" s="161"/>
      <c r="AG54" s="172">
        <v>0</v>
      </c>
      <c r="AH54" s="94"/>
      <c r="AI54" s="160"/>
      <c r="AJ54" s="41"/>
      <c r="AK54" s="41"/>
      <c r="AL54" s="41"/>
      <c r="AM54" s="161"/>
      <c r="AN54" s="161"/>
      <c r="AO54" s="172">
        <v>0</v>
      </c>
      <c r="AP54" s="94"/>
      <c r="AQ54" s="160"/>
      <c r="AR54" s="41"/>
      <c r="AS54" s="41"/>
      <c r="AT54" s="41"/>
      <c r="AU54" s="161"/>
      <c r="AV54" s="161"/>
      <c r="AW54" s="172">
        <v>0</v>
      </c>
      <c r="AX54" s="94"/>
      <c r="AY54" s="97"/>
      <c r="AZ54" s="225">
        <f>SUM(S54+Z54+AG54+AO54+AW54)</f>
        <v>0</v>
      </c>
    </row>
    <row r="55" spans="1:52" ht="18.95" customHeight="1">
      <c r="A55" s="166"/>
      <c r="B55" s="154"/>
      <c r="C55" s="164" t="s">
        <v>94</v>
      </c>
      <c r="D55" s="154"/>
      <c r="E55" s="154"/>
      <c r="F55" s="154"/>
      <c r="G55" s="154"/>
      <c r="H55" s="154"/>
      <c r="I55" s="154"/>
      <c r="J55" s="154"/>
      <c r="K55" s="154"/>
      <c r="L55" s="154"/>
      <c r="M55" s="155"/>
      <c r="N55" s="156"/>
      <c r="O55" s="154"/>
      <c r="P55" s="154"/>
      <c r="Q55" s="154"/>
      <c r="R55" s="154"/>
      <c r="S55" s="222">
        <f>SUM(S52:S54)</f>
        <v>0</v>
      </c>
      <c r="T55" s="167"/>
      <c r="U55" s="168"/>
      <c r="V55" s="169"/>
      <c r="W55" s="154"/>
      <c r="X55" s="154"/>
      <c r="Y55" s="169">
        <f>SUM(Y38+Y53)</f>
        <v>0</v>
      </c>
      <c r="Z55" s="222">
        <f>SUM(Z52:Z54)</f>
        <v>0</v>
      </c>
      <c r="AA55" s="167"/>
      <c r="AB55" s="168"/>
      <c r="AC55" s="169"/>
      <c r="AD55" s="154"/>
      <c r="AE55" s="154"/>
      <c r="AF55" s="169">
        <f>SUM(AF38+AF53)</f>
        <v>0</v>
      </c>
      <c r="AG55" s="222">
        <f>SUM(AG52:AG54)</f>
        <v>0</v>
      </c>
      <c r="AH55" s="167"/>
      <c r="AI55" s="168"/>
      <c r="AJ55" s="154"/>
      <c r="AK55" s="154"/>
      <c r="AL55" s="154"/>
      <c r="AM55" s="169"/>
      <c r="AN55" s="169">
        <f>SUM(AN38+AN53)</f>
        <v>0</v>
      </c>
      <c r="AO55" s="222">
        <f>SUM(AO52:AO54)</f>
        <v>0</v>
      </c>
      <c r="AP55" s="167"/>
      <c r="AQ55" s="168"/>
      <c r="AR55" s="154"/>
      <c r="AS55" s="154"/>
      <c r="AT55" s="154"/>
      <c r="AU55" s="169"/>
      <c r="AV55" s="169">
        <f>SUM(AV38+AV53)</f>
        <v>0</v>
      </c>
      <c r="AW55" s="222">
        <f>SUM(AW52:AW54)</f>
        <v>0</v>
      </c>
      <c r="AX55" s="167"/>
      <c r="AY55" s="168"/>
      <c r="AZ55" s="227">
        <f>SUM(S55+Z55+AG55+AO55+AW55)</f>
        <v>0</v>
      </c>
    </row>
    <row r="56" spans="1:52" ht="18.95" customHeight="1">
      <c r="A56" s="173" t="s">
        <v>95</v>
      </c>
      <c r="B56" s="164" t="s">
        <v>96</v>
      </c>
      <c r="C56" s="41"/>
      <c r="D56" s="41"/>
      <c r="E56" s="41"/>
      <c r="F56" s="41"/>
      <c r="G56" s="46"/>
      <c r="H56" s="41"/>
      <c r="I56" s="41"/>
      <c r="J56" s="41"/>
      <c r="K56" s="46"/>
      <c r="L56" s="41"/>
      <c r="M56" s="56"/>
      <c r="N56" s="157"/>
      <c r="O56" s="41"/>
      <c r="P56" s="41"/>
      <c r="Q56" s="41"/>
      <c r="R56" s="41"/>
      <c r="S56" s="174"/>
      <c r="T56" s="94"/>
      <c r="U56" s="125"/>
      <c r="V56" s="123"/>
      <c r="W56" s="41"/>
      <c r="X56" s="41"/>
      <c r="Y56" s="123"/>
      <c r="Z56" s="174"/>
      <c r="AA56" s="94"/>
      <c r="AB56" s="125"/>
      <c r="AC56" s="123"/>
      <c r="AD56" s="41"/>
      <c r="AE56" s="41"/>
      <c r="AF56" s="123"/>
      <c r="AG56" s="174"/>
      <c r="AH56" s="94"/>
      <c r="AI56" s="125"/>
      <c r="AJ56" s="41"/>
      <c r="AK56" s="41"/>
      <c r="AL56" s="41"/>
      <c r="AM56" s="123"/>
      <c r="AN56" s="123"/>
      <c r="AO56" s="174"/>
      <c r="AP56" s="94"/>
      <c r="AQ56" s="125"/>
      <c r="AR56" s="41"/>
      <c r="AS56" s="41"/>
      <c r="AT56" s="41"/>
      <c r="AU56" s="123"/>
      <c r="AV56" s="123"/>
      <c r="AW56" s="174"/>
      <c r="AX56" s="94"/>
      <c r="AY56" s="97"/>
      <c r="AZ56" s="126"/>
    </row>
    <row r="57" spans="1:52" ht="18.95" customHeight="1">
      <c r="A57" s="40"/>
      <c r="B57" s="164" t="s">
        <v>54</v>
      </c>
      <c r="C57" s="107" t="s">
        <v>97</v>
      </c>
      <c r="D57" s="41"/>
      <c r="E57" s="41"/>
      <c r="F57" s="41"/>
      <c r="G57" s="46"/>
      <c r="H57" s="41"/>
      <c r="I57" s="41"/>
      <c r="J57" s="41"/>
      <c r="K57" s="46"/>
      <c r="L57" s="154"/>
      <c r="M57" s="155"/>
      <c r="N57" s="156"/>
      <c r="O57" s="41"/>
      <c r="P57" s="41"/>
      <c r="Q57" s="41"/>
      <c r="R57" s="41"/>
      <c r="S57" s="172">
        <v>0</v>
      </c>
      <c r="T57" s="94"/>
      <c r="U57" s="175"/>
      <c r="V57" s="176"/>
      <c r="W57" s="41"/>
      <c r="X57" s="41"/>
      <c r="Y57" s="176"/>
      <c r="Z57" s="172">
        <v>0</v>
      </c>
      <c r="AA57" s="94"/>
      <c r="AB57" s="175"/>
      <c r="AC57" s="176"/>
      <c r="AD57" s="41"/>
      <c r="AE57" s="41"/>
      <c r="AF57" s="176"/>
      <c r="AG57" s="172">
        <v>0</v>
      </c>
      <c r="AH57" s="94"/>
      <c r="AI57" s="175"/>
      <c r="AJ57" s="41"/>
      <c r="AK57" s="41"/>
      <c r="AL57" s="41"/>
      <c r="AM57" s="176"/>
      <c r="AN57" s="176"/>
      <c r="AO57" s="172">
        <v>0</v>
      </c>
      <c r="AP57" s="94"/>
      <c r="AQ57" s="175"/>
      <c r="AR57" s="41"/>
      <c r="AS57" s="41"/>
      <c r="AT57" s="41"/>
      <c r="AU57" s="176"/>
      <c r="AV57" s="176"/>
      <c r="AW57" s="172">
        <v>0</v>
      </c>
      <c r="AX57" s="94"/>
      <c r="AY57" s="97"/>
      <c r="AZ57" s="224">
        <f>SUM(S57+Z57+AG57+AO57+AW57)</f>
        <v>0</v>
      </c>
    </row>
    <row r="58" spans="1:52" ht="18.95" customHeight="1">
      <c r="A58" s="40"/>
      <c r="B58" s="164" t="s">
        <v>56</v>
      </c>
      <c r="C58" s="159" t="s">
        <v>98</v>
      </c>
      <c r="D58" s="41"/>
      <c r="E58" s="41"/>
      <c r="F58" s="41"/>
      <c r="G58" s="46"/>
      <c r="H58" s="41"/>
      <c r="I58" s="41"/>
      <c r="J58" s="41"/>
      <c r="K58" s="46"/>
      <c r="L58" s="154"/>
      <c r="M58" s="155"/>
      <c r="N58" s="156"/>
      <c r="O58" s="41"/>
      <c r="P58" s="41"/>
      <c r="Q58" s="41"/>
      <c r="R58" s="41"/>
      <c r="S58" s="177">
        <v>0</v>
      </c>
      <c r="T58" s="94"/>
      <c r="U58" s="175"/>
      <c r="V58" s="176"/>
      <c r="W58" s="41"/>
      <c r="X58" s="41"/>
      <c r="Y58" s="176"/>
      <c r="Z58" s="177">
        <v>0</v>
      </c>
      <c r="AA58" s="94"/>
      <c r="AB58" s="175"/>
      <c r="AC58" s="176"/>
      <c r="AD58" s="41"/>
      <c r="AE58" s="41"/>
      <c r="AF58" s="176"/>
      <c r="AG58" s="177">
        <v>0</v>
      </c>
      <c r="AH58" s="94"/>
      <c r="AI58" s="175"/>
      <c r="AJ58" s="41"/>
      <c r="AK58" s="41"/>
      <c r="AL58" s="41"/>
      <c r="AM58" s="176"/>
      <c r="AN58" s="176"/>
      <c r="AO58" s="177">
        <v>0</v>
      </c>
      <c r="AP58" s="94"/>
      <c r="AQ58" s="175"/>
      <c r="AR58" s="41"/>
      <c r="AS58" s="41"/>
      <c r="AT58" s="41"/>
      <c r="AU58" s="176"/>
      <c r="AV58" s="176"/>
      <c r="AW58" s="177">
        <v>0</v>
      </c>
      <c r="AX58" s="94"/>
      <c r="AY58" s="97"/>
      <c r="AZ58" s="225">
        <f>SUM(S58+Z58+AG58+AO58+AW58)</f>
        <v>0</v>
      </c>
    </row>
    <row r="59" spans="1:52" ht="18.95" customHeight="1">
      <c r="A59" s="40"/>
      <c r="B59" s="41"/>
      <c r="C59" s="164" t="s">
        <v>99</v>
      </c>
      <c r="D59" s="41"/>
      <c r="E59" s="41"/>
      <c r="F59" s="41"/>
      <c r="G59" s="46"/>
      <c r="H59" s="41"/>
      <c r="I59" s="41"/>
      <c r="J59" s="41"/>
      <c r="K59" s="46"/>
      <c r="L59" s="41"/>
      <c r="M59" s="56"/>
      <c r="N59" s="157"/>
      <c r="O59" s="41"/>
      <c r="P59" s="41"/>
      <c r="Q59" s="41"/>
      <c r="R59" s="41"/>
      <c r="S59" s="31">
        <f>SUM(S57:S58)</f>
        <v>0</v>
      </c>
      <c r="T59" s="116"/>
      <c r="U59" s="178"/>
      <c r="V59" s="179"/>
      <c r="W59" s="41"/>
      <c r="X59" s="41"/>
      <c r="Y59" s="179"/>
      <c r="Z59" s="31">
        <f>SUM(Z57:Z58)</f>
        <v>0</v>
      </c>
      <c r="AA59" s="116"/>
      <c r="AB59" s="178"/>
      <c r="AC59" s="179"/>
      <c r="AD59" s="41"/>
      <c r="AE59" s="41"/>
      <c r="AF59" s="179"/>
      <c r="AG59" s="31">
        <f>SUM(AG57:AG58)</f>
        <v>0</v>
      </c>
      <c r="AH59" s="116"/>
      <c r="AI59" s="178"/>
      <c r="AJ59" s="41"/>
      <c r="AK59" s="41"/>
      <c r="AL59" s="41"/>
      <c r="AM59" s="179"/>
      <c r="AN59" s="179"/>
      <c r="AO59" s="31">
        <f>SUM(AO57:AO58)</f>
        <v>0</v>
      </c>
      <c r="AP59" s="116"/>
      <c r="AQ59" s="178"/>
      <c r="AR59" s="41"/>
      <c r="AS59" s="41"/>
      <c r="AT59" s="41"/>
      <c r="AU59" s="179"/>
      <c r="AV59" s="179"/>
      <c r="AW59" s="31">
        <f>SUM(AW57:AW58)</f>
        <v>0</v>
      </c>
      <c r="AX59" s="116"/>
      <c r="AY59" s="120"/>
      <c r="AZ59" s="227">
        <f>SUM(AZ57:AZ58)</f>
        <v>0</v>
      </c>
    </row>
    <row r="60" spans="1:52" ht="10.5" customHeight="1">
      <c r="A60" s="40"/>
      <c r="B60" s="41"/>
      <c r="C60" s="41"/>
      <c r="D60" s="41"/>
      <c r="E60" s="41"/>
      <c r="F60" s="41"/>
      <c r="G60" s="46"/>
      <c r="H60" s="41"/>
      <c r="I60" s="41"/>
      <c r="J60" s="41"/>
      <c r="K60" s="46"/>
      <c r="L60" s="41"/>
      <c r="M60" s="56"/>
      <c r="N60" s="157"/>
      <c r="O60" s="41"/>
      <c r="P60" s="41"/>
      <c r="Q60" s="41"/>
      <c r="R60" s="41"/>
      <c r="S60" s="174"/>
      <c r="T60" s="94"/>
      <c r="U60" s="125"/>
      <c r="V60" s="123"/>
      <c r="W60" s="41"/>
      <c r="X60" s="41"/>
      <c r="Y60" s="123"/>
      <c r="Z60" s="174"/>
      <c r="AA60" s="94"/>
      <c r="AB60" s="125"/>
      <c r="AC60" s="123"/>
      <c r="AD60" s="41"/>
      <c r="AE60" s="41"/>
      <c r="AF60" s="123"/>
      <c r="AG60" s="174"/>
      <c r="AH60" s="94"/>
      <c r="AI60" s="125"/>
      <c r="AJ60" s="41"/>
      <c r="AK60" s="41"/>
      <c r="AL60" s="41"/>
      <c r="AM60" s="123"/>
      <c r="AN60" s="123"/>
      <c r="AO60" s="174"/>
      <c r="AP60" s="94"/>
      <c r="AQ60" s="125"/>
      <c r="AR60" s="41"/>
      <c r="AS60" s="41"/>
      <c r="AT60" s="41"/>
      <c r="AU60" s="123"/>
      <c r="AV60" s="123"/>
      <c r="AW60" s="174"/>
      <c r="AX60" s="94"/>
      <c r="AY60" s="97"/>
      <c r="AZ60" s="126"/>
    </row>
    <row r="61" spans="1:52" ht="18.95" customHeight="1">
      <c r="A61" s="173" t="s">
        <v>100</v>
      </c>
      <c r="B61" s="164" t="s">
        <v>101</v>
      </c>
      <c r="C61" s="41"/>
      <c r="D61" s="154"/>
      <c r="E61" s="41"/>
      <c r="F61" s="41"/>
      <c r="G61" s="46"/>
      <c r="H61" s="41"/>
      <c r="I61" s="41"/>
      <c r="J61" s="41"/>
      <c r="K61" s="46"/>
      <c r="L61" s="180"/>
      <c r="M61" s="56"/>
      <c r="N61" s="157"/>
      <c r="O61" s="41"/>
      <c r="P61" s="41"/>
      <c r="Q61" s="41"/>
      <c r="R61" s="41"/>
      <c r="S61" s="174"/>
      <c r="T61" s="94"/>
      <c r="U61" s="125"/>
      <c r="V61" s="123"/>
      <c r="W61" s="41"/>
      <c r="X61" s="41"/>
      <c r="Y61" s="123"/>
      <c r="Z61" s="174"/>
      <c r="AA61" s="94"/>
      <c r="AB61" s="125"/>
      <c r="AC61" s="123"/>
      <c r="AD61" s="41"/>
      <c r="AE61" s="41"/>
      <c r="AF61" s="123"/>
      <c r="AG61" s="174"/>
      <c r="AH61" s="94"/>
      <c r="AI61" s="125"/>
      <c r="AJ61" s="41"/>
      <c r="AK61" s="41"/>
      <c r="AL61" s="41"/>
      <c r="AM61" s="123"/>
      <c r="AN61" s="123"/>
      <c r="AO61" s="174"/>
      <c r="AP61" s="94"/>
      <c r="AQ61" s="125"/>
      <c r="AR61" s="41"/>
      <c r="AS61" s="41"/>
      <c r="AT61" s="41"/>
      <c r="AU61" s="123"/>
      <c r="AV61" s="123"/>
      <c r="AW61" s="174"/>
      <c r="AX61" s="94"/>
      <c r="AY61" s="97"/>
      <c r="AZ61" s="126"/>
    </row>
    <row r="62" spans="1:52" ht="18.95" customHeight="1">
      <c r="A62" s="40"/>
      <c r="B62" s="181" t="s">
        <v>54</v>
      </c>
      <c r="C62" s="159" t="s">
        <v>102</v>
      </c>
      <c r="D62" s="41"/>
      <c r="E62" s="41"/>
      <c r="F62" s="128"/>
      <c r="G62" s="182"/>
      <c r="H62" s="182"/>
      <c r="I62" s="182"/>
      <c r="J62" s="182"/>
      <c r="K62" s="182"/>
      <c r="L62" s="183" t="s">
        <v>103</v>
      </c>
      <c r="M62" s="56"/>
      <c r="N62" s="157"/>
      <c r="O62" s="41"/>
      <c r="P62" s="41"/>
      <c r="Q62" s="41"/>
      <c r="R62" s="41"/>
      <c r="S62" s="172">
        <v>0</v>
      </c>
      <c r="T62" s="94"/>
      <c r="U62" s="97"/>
      <c r="V62" s="174"/>
      <c r="W62" s="41"/>
      <c r="X62" s="41"/>
      <c r="Y62" s="174"/>
      <c r="Z62" s="172">
        <v>0</v>
      </c>
      <c r="AA62" s="94"/>
      <c r="AB62" s="97"/>
      <c r="AC62" s="174"/>
      <c r="AD62" s="41"/>
      <c r="AE62" s="41"/>
      <c r="AF62" s="174"/>
      <c r="AG62" s="172">
        <v>0</v>
      </c>
      <c r="AH62" s="94"/>
      <c r="AI62" s="97"/>
      <c r="AJ62" s="41"/>
      <c r="AK62" s="41"/>
      <c r="AL62" s="41"/>
      <c r="AM62" s="174"/>
      <c r="AN62" s="174"/>
      <c r="AO62" s="172">
        <v>0</v>
      </c>
      <c r="AP62" s="94"/>
      <c r="AQ62" s="97"/>
      <c r="AR62" s="41"/>
      <c r="AS62" s="41"/>
      <c r="AT62" s="41"/>
      <c r="AU62" s="174"/>
      <c r="AV62" s="174"/>
      <c r="AW62" s="172">
        <v>0</v>
      </c>
      <c r="AX62" s="94"/>
      <c r="AY62" s="97"/>
      <c r="AZ62" s="224">
        <f>SUM(S62+Z62+AG62+AO62+AW62)</f>
        <v>0</v>
      </c>
    </row>
    <row r="63" spans="1:52" ht="18.95" customHeight="1">
      <c r="A63" s="40"/>
      <c r="B63" s="181" t="s">
        <v>56</v>
      </c>
      <c r="C63" s="159" t="s">
        <v>104</v>
      </c>
      <c r="D63" s="41"/>
      <c r="E63" s="41"/>
      <c r="F63" s="128"/>
      <c r="G63" s="182"/>
      <c r="H63" s="182"/>
      <c r="I63" s="182"/>
      <c r="J63" s="182"/>
      <c r="K63" s="182"/>
      <c r="L63" s="183" t="s">
        <v>103</v>
      </c>
      <c r="M63" s="56"/>
      <c r="N63" s="157"/>
      <c r="O63" s="41"/>
      <c r="P63" s="41"/>
      <c r="Q63" s="41"/>
      <c r="R63" s="41"/>
      <c r="S63" s="172">
        <v>0</v>
      </c>
      <c r="T63" s="94"/>
      <c r="U63" s="97"/>
      <c r="V63" s="174"/>
      <c r="W63" s="41"/>
      <c r="X63" s="41"/>
      <c r="Y63" s="174"/>
      <c r="Z63" s="172">
        <v>0</v>
      </c>
      <c r="AA63" s="94"/>
      <c r="AB63" s="97"/>
      <c r="AC63" s="174"/>
      <c r="AD63" s="41"/>
      <c r="AE63" s="41"/>
      <c r="AF63" s="174"/>
      <c r="AG63" s="172">
        <v>0</v>
      </c>
      <c r="AH63" s="94"/>
      <c r="AI63" s="97"/>
      <c r="AJ63" s="41"/>
      <c r="AK63" s="41"/>
      <c r="AL63" s="41"/>
      <c r="AM63" s="174"/>
      <c r="AN63" s="174"/>
      <c r="AO63" s="172">
        <v>0</v>
      </c>
      <c r="AP63" s="94"/>
      <c r="AQ63" s="97"/>
      <c r="AR63" s="41"/>
      <c r="AS63" s="41"/>
      <c r="AT63" s="41"/>
      <c r="AU63" s="174"/>
      <c r="AV63" s="174"/>
      <c r="AW63" s="172">
        <v>0</v>
      </c>
      <c r="AX63" s="94"/>
      <c r="AY63" s="97"/>
      <c r="AZ63" s="224">
        <f>SUM(S63+Z63+AG63+AO63+AW63)</f>
        <v>0</v>
      </c>
    </row>
    <row r="64" spans="1:52" ht="18.95" customHeight="1">
      <c r="A64" s="40"/>
      <c r="B64" s="181" t="s">
        <v>58</v>
      </c>
      <c r="C64" s="159" t="s">
        <v>105</v>
      </c>
      <c r="D64" s="41"/>
      <c r="E64" s="41"/>
      <c r="F64" s="128"/>
      <c r="G64" s="182"/>
      <c r="H64" s="182"/>
      <c r="I64" s="182"/>
      <c r="J64" s="182"/>
      <c r="K64" s="182"/>
      <c r="L64" s="183" t="s">
        <v>103</v>
      </c>
      <c r="M64" s="56"/>
      <c r="N64" s="157"/>
      <c r="O64" s="41"/>
      <c r="P64" s="41"/>
      <c r="Q64" s="41"/>
      <c r="R64" s="41"/>
      <c r="S64" s="172">
        <v>0</v>
      </c>
      <c r="T64" s="94"/>
      <c r="U64" s="97"/>
      <c r="V64" s="174"/>
      <c r="W64" s="41"/>
      <c r="X64" s="41"/>
      <c r="Y64" s="174"/>
      <c r="Z64" s="172">
        <v>0</v>
      </c>
      <c r="AA64" s="94"/>
      <c r="AB64" s="97"/>
      <c r="AC64" s="174"/>
      <c r="AD64" s="41"/>
      <c r="AE64" s="41"/>
      <c r="AF64" s="174"/>
      <c r="AG64" s="172">
        <v>0</v>
      </c>
      <c r="AH64" s="94"/>
      <c r="AI64" s="97"/>
      <c r="AJ64" s="41"/>
      <c r="AK64" s="41"/>
      <c r="AL64" s="41"/>
      <c r="AM64" s="174"/>
      <c r="AN64" s="174"/>
      <c r="AO64" s="172">
        <v>0</v>
      </c>
      <c r="AP64" s="94"/>
      <c r="AQ64" s="97"/>
      <c r="AR64" s="41"/>
      <c r="AS64" s="41"/>
      <c r="AT64" s="41"/>
      <c r="AU64" s="174"/>
      <c r="AV64" s="174"/>
      <c r="AW64" s="172">
        <v>0</v>
      </c>
      <c r="AX64" s="94"/>
      <c r="AY64" s="97"/>
      <c r="AZ64" s="224">
        <f>SUM(S64+Z64+AG64+AO64+AW64)</f>
        <v>0</v>
      </c>
    </row>
    <row r="65" spans="1:52" ht="18.95" customHeight="1">
      <c r="A65" s="40"/>
      <c r="B65" s="181" t="s">
        <v>60</v>
      </c>
      <c r="C65" s="159" t="s">
        <v>106</v>
      </c>
      <c r="D65" s="41"/>
      <c r="E65" s="41"/>
      <c r="F65" s="128"/>
      <c r="G65" s="182"/>
      <c r="H65" s="182"/>
      <c r="I65" s="182"/>
      <c r="J65" s="182"/>
      <c r="K65" s="182"/>
      <c r="L65" s="183" t="s">
        <v>103</v>
      </c>
      <c r="M65" s="56"/>
      <c r="N65" s="157"/>
      <c r="O65" s="41"/>
      <c r="P65" s="41"/>
      <c r="Q65" s="41"/>
      <c r="R65" s="41"/>
      <c r="S65" s="177">
        <v>0</v>
      </c>
      <c r="T65" s="94"/>
      <c r="U65" s="97"/>
      <c r="V65" s="174"/>
      <c r="W65" s="41"/>
      <c r="X65" s="41"/>
      <c r="Y65" s="174"/>
      <c r="Z65" s="177">
        <v>0</v>
      </c>
      <c r="AA65" s="94"/>
      <c r="AB65" s="97"/>
      <c r="AC65" s="174"/>
      <c r="AD65" s="41"/>
      <c r="AE65" s="41"/>
      <c r="AF65" s="174"/>
      <c r="AG65" s="177">
        <v>0</v>
      </c>
      <c r="AH65" s="94"/>
      <c r="AI65" s="97"/>
      <c r="AJ65" s="41"/>
      <c r="AK65" s="41"/>
      <c r="AL65" s="41"/>
      <c r="AM65" s="174"/>
      <c r="AN65" s="174"/>
      <c r="AO65" s="177">
        <v>0</v>
      </c>
      <c r="AP65" s="94"/>
      <c r="AQ65" s="97"/>
      <c r="AR65" s="41"/>
      <c r="AS65" s="41"/>
      <c r="AT65" s="41"/>
      <c r="AU65" s="174"/>
      <c r="AV65" s="174"/>
      <c r="AW65" s="177">
        <v>0</v>
      </c>
      <c r="AX65" s="94"/>
      <c r="AY65" s="97"/>
      <c r="AZ65" s="225">
        <f>SUM(S65+Z65+AG65+AO65+AW65)</f>
        <v>0</v>
      </c>
    </row>
    <row r="66" spans="1:52" ht="18.75" customHeight="1">
      <c r="A66" s="40"/>
      <c r="B66" s="41"/>
      <c r="C66" s="184">
        <v>0</v>
      </c>
      <c r="D66" s="107" t="s">
        <v>107</v>
      </c>
      <c r="E66" s="41"/>
      <c r="F66" s="41"/>
      <c r="G66" s="46"/>
      <c r="H66" s="41"/>
      <c r="I66" s="41"/>
      <c r="J66" s="41"/>
      <c r="K66" s="46"/>
      <c r="L66" s="185"/>
      <c r="M66" s="56"/>
      <c r="N66" s="157"/>
      <c r="O66" s="154"/>
      <c r="P66" s="154"/>
      <c r="Q66" s="154"/>
      <c r="R66" s="154"/>
      <c r="S66" s="31">
        <f>SUM(S62:S65)</f>
        <v>0</v>
      </c>
      <c r="T66" s="116"/>
      <c r="U66" s="120"/>
      <c r="V66" s="165"/>
      <c r="W66" s="154"/>
      <c r="X66" s="154"/>
      <c r="Y66" s="165"/>
      <c r="Z66" s="31">
        <f>SUM(Z62:Z65)</f>
        <v>0</v>
      </c>
      <c r="AA66" s="116"/>
      <c r="AB66" s="120"/>
      <c r="AC66" s="165"/>
      <c r="AD66" s="154"/>
      <c r="AE66" s="154"/>
      <c r="AF66" s="165"/>
      <c r="AG66" s="31">
        <f>SUM(AG62:AG65)</f>
        <v>0</v>
      </c>
      <c r="AH66" s="116"/>
      <c r="AI66" s="120"/>
      <c r="AJ66" s="154"/>
      <c r="AK66" s="154"/>
      <c r="AL66" s="154"/>
      <c r="AM66" s="165"/>
      <c r="AN66" s="165"/>
      <c r="AO66" s="31">
        <f>SUM(AO62:AO65)</f>
        <v>0</v>
      </c>
      <c r="AP66" s="116"/>
      <c r="AQ66" s="120"/>
      <c r="AR66" s="154"/>
      <c r="AS66" s="154"/>
      <c r="AT66" s="154"/>
      <c r="AU66" s="165"/>
      <c r="AV66" s="165"/>
      <c r="AW66" s="31">
        <f>SUM(AW62:AW65)</f>
        <v>0</v>
      </c>
      <c r="AX66" s="116"/>
      <c r="AY66" s="120"/>
      <c r="AZ66" s="227">
        <f>SUM(AZ62:AZ65)</f>
        <v>0</v>
      </c>
    </row>
    <row r="67" spans="1:52" ht="10.5" customHeight="1">
      <c r="A67" s="40"/>
      <c r="B67" s="41"/>
      <c r="C67" s="58"/>
      <c r="D67" s="41"/>
      <c r="E67" s="41"/>
      <c r="F67" s="186"/>
      <c r="G67" s="186"/>
      <c r="H67" s="186"/>
      <c r="I67" s="186"/>
      <c r="J67" s="186"/>
      <c r="K67" s="186"/>
      <c r="L67" s="187"/>
      <c r="M67" s="56"/>
      <c r="N67" s="157"/>
      <c r="O67" s="154"/>
      <c r="P67" s="154"/>
      <c r="Q67" s="154"/>
      <c r="R67" s="154"/>
      <c r="S67" s="165"/>
      <c r="T67" s="116"/>
      <c r="U67" s="120"/>
      <c r="V67" s="165"/>
      <c r="W67" s="154"/>
      <c r="X67" s="154"/>
      <c r="Y67" s="165"/>
      <c r="Z67" s="165"/>
      <c r="AA67" s="116"/>
      <c r="AB67" s="120"/>
      <c r="AC67" s="165"/>
      <c r="AD67" s="154"/>
      <c r="AE67" s="154"/>
      <c r="AF67" s="165"/>
      <c r="AG67" s="165"/>
      <c r="AH67" s="116"/>
      <c r="AI67" s="120"/>
      <c r="AJ67" s="154"/>
      <c r="AK67" s="154"/>
      <c r="AL67" s="154"/>
      <c r="AM67" s="165"/>
      <c r="AN67" s="165"/>
      <c r="AO67" s="165"/>
      <c r="AP67" s="116"/>
      <c r="AQ67" s="120"/>
      <c r="AR67" s="154"/>
      <c r="AS67" s="154"/>
      <c r="AT67" s="154"/>
      <c r="AU67" s="165"/>
      <c r="AV67" s="165"/>
      <c r="AW67" s="165"/>
      <c r="AX67" s="116"/>
      <c r="AY67" s="120"/>
      <c r="AZ67" s="126"/>
    </row>
    <row r="68" spans="1:52" ht="18.75" customHeight="1">
      <c r="A68" s="173" t="s">
        <v>108</v>
      </c>
      <c r="B68" s="164" t="s">
        <v>109</v>
      </c>
      <c r="C68" s="41"/>
      <c r="D68" s="154"/>
      <c r="E68" s="41"/>
      <c r="F68" s="186"/>
      <c r="G68" s="186"/>
      <c r="H68" s="186"/>
      <c r="I68" s="186"/>
      <c r="J68" s="186"/>
      <c r="K68" s="186"/>
      <c r="L68" s="187"/>
      <c r="M68" s="56"/>
      <c r="N68" s="157"/>
      <c r="O68" s="154"/>
      <c r="P68" s="154"/>
      <c r="Q68" s="154"/>
      <c r="R68" s="154"/>
      <c r="S68" s="165"/>
      <c r="T68" s="116"/>
      <c r="U68" s="120"/>
      <c r="V68" s="165"/>
      <c r="W68" s="154"/>
      <c r="X68" s="154"/>
      <c r="Y68" s="165"/>
      <c r="Z68" s="165"/>
      <c r="AA68" s="116"/>
      <c r="AB68" s="120"/>
      <c r="AC68" s="165"/>
      <c r="AD68" s="154"/>
      <c r="AE68" s="154"/>
      <c r="AF68" s="165"/>
      <c r="AG68" s="165"/>
      <c r="AH68" s="116"/>
      <c r="AI68" s="120"/>
      <c r="AJ68" s="154"/>
      <c r="AK68" s="154"/>
      <c r="AL68" s="154"/>
      <c r="AM68" s="165"/>
      <c r="AN68" s="165"/>
      <c r="AO68" s="165"/>
      <c r="AP68" s="116"/>
      <c r="AQ68" s="120"/>
      <c r="AR68" s="154"/>
      <c r="AS68" s="154"/>
      <c r="AT68" s="154"/>
      <c r="AU68" s="165"/>
      <c r="AV68" s="165"/>
      <c r="AW68" s="165"/>
      <c r="AX68" s="116"/>
      <c r="AY68" s="120"/>
      <c r="AZ68" s="126"/>
    </row>
    <row r="69" spans="1:52" ht="18.75" customHeight="1">
      <c r="A69" s="40"/>
      <c r="B69" s="181" t="s">
        <v>54</v>
      </c>
      <c r="C69" s="159" t="s">
        <v>110</v>
      </c>
      <c r="D69" s="41"/>
      <c r="E69" s="41"/>
      <c r="F69" s="186"/>
      <c r="G69" s="186"/>
      <c r="H69" s="186"/>
      <c r="I69" s="186"/>
      <c r="J69" s="186"/>
      <c r="K69" s="186"/>
      <c r="L69" s="187"/>
      <c r="M69" s="56"/>
      <c r="N69" s="157"/>
      <c r="O69" s="154"/>
      <c r="P69" s="154"/>
      <c r="Q69" s="154"/>
      <c r="R69" s="154"/>
      <c r="S69" s="172">
        <v>0</v>
      </c>
      <c r="T69" s="94"/>
      <c r="U69" s="97"/>
      <c r="V69" s="174"/>
      <c r="W69" s="154"/>
      <c r="X69" s="154"/>
      <c r="Y69" s="174"/>
      <c r="Z69" s="172">
        <f>+S69</f>
        <v>0</v>
      </c>
      <c r="AA69" s="94"/>
      <c r="AB69" s="97"/>
      <c r="AC69" s="174"/>
      <c r="AD69" s="154"/>
      <c r="AE69" s="154"/>
      <c r="AF69" s="174"/>
      <c r="AG69" s="172">
        <v>0</v>
      </c>
      <c r="AH69" s="94"/>
      <c r="AI69" s="97"/>
      <c r="AJ69" s="154"/>
      <c r="AK69" s="154"/>
      <c r="AL69" s="154"/>
      <c r="AM69" s="174"/>
      <c r="AN69" s="174"/>
      <c r="AO69" s="172">
        <v>0</v>
      </c>
      <c r="AP69" s="94"/>
      <c r="AQ69" s="97"/>
      <c r="AR69" s="154"/>
      <c r="AS69" s="154"/>
      <c r="AT69" s="154"/>
      <c r="AU69" s="174"/>
      <c r="AV69" s="174"/>
      <c r="AW69" s="172">
        <v>0</v>
      </c>
      <c r="AX69" s="116"/>
      <c r="AY69" s="120"/>
      <c r="AZ69" s="224">
        <f>SUM(S69+Z69+AG69+AO69+AW69)</f>
        <v>0</v>
      </c>
    </row>
    <row r="70" spans="1:52" ht="18.75" customHeight="1">
      <c r="A70" s="40"/>
      <c r="B70" s="181" t="s">
        <v>56</v>
      </c>
      <c r="C70" s="159" t="s">
        <v>111</v>
      </c>
      <c r="D70" s="41"/>
      <c r="E70" s="41"/>
      <c r="F70" s="186"/>
      <c r="G70" s="186"/>
      <c r="H70" s="186"/>
      <c r="I70" s="186"/>
      <c r="J70" s="186"/>
      <c r="K70" s="186"/>
      <c r="L70" s="187"/>
      <c r="M70" s="56"/>
      <c r="N70" s="157"/>
      <c r="O70" s="154"/>
      <c r="P70" s="154"/>
      <c r="Q70" s="154"/>
      <c r="R70" s="154"/>
      <c r="S70" s="172">
        <v>0</v>
      </c>
      <c r="T70" s="94"/>
      <c r="U70" s="97"/>
      <c r="V70" s="174"/>
      <c r="W70" s="154"/>
      <c r="X70" s="154"/>
      <c r="Y70" s="174"/>
      <c r="Z70" s="172">
        <v>0</v>
      </c>
      <c r="AA70" s="94"/>
      <c r="AB70" s="97"/>
      <c r="AC70" s="174"/>
      <c r="AD70" s="154"/>
      <c r="AE70" s="154"/>
      <c r="AF70" s="174"/>
      <c r="AG70" s="172">
        <v>0</v>
      </c>
      <c r="AH70" s="94"/>
      <c r="AI70" s="97"/>
      <c r="AJ70" s="154"/>
      <c r="AK70" s="154"/>
      <c r="AL70" s="154"/>
      <c r="AM70" s="174"/>
      <c r="AN70" s="174"/>
      <c r="AO70" s="172">
        <v>0</v>
      </c>
      <c r="AP70" s="94"/>
      <c r="AQ70" s="97"/>
      <c r="AR70" s="154"/>
      <c r="AS70" s="154"/>
      <c r="AT70" s="154"/>
      <c r="AU70" s="174"/>
      <c r="AV70" s="174"/>
      <c r="AW70" s="172">
        <v>0</v>
      </c>
      <c r="AX70" s="116"/>
      <c r="AY70" s="120"/>
      <c r="AZ70" s="224">
        <f>SUM(S70+Z70+AG70+AO70+AW70)</f>
        <v>0</v>
      </c>
    </row>
    <row r="71" spans="1:52" ht="18.75" customHeight="1">
      <c r="A71" s="40"/>
      <c r="B71" s="181" t="s">
        <v>58</v>
      </c>
      <c r="C71" s="159" t="s">
        <v>112</v>
      </c>
      <c r="D71" s="41"/>
      <c r="E71" s="41"/>
      <c r="F71" s="186"/>
      <c r="G71" s="186"/>
      <c r="H71" s="186"/>
      <c r="I71" s="186"/>
      <c r="J71" s="186"/>
      <c r="K71" s="186"/>
      <c r="L71" s="187"/>
      <c r="M71" s="56"/>
      <c r="N71" s="157"/>
      <c r="O71" s="154"/>
      <c r="P71" s="154"/>
      <c r="Q71" s="154"/>
      <c r="R71" s="154"/>
      <c r="S71" s="172">
        <v>0</v>
      </c>
      <c r="T71" s="94"/>
      <c r="U71" s="97"/>
      <c r="V71" s="174"/>
      <c r="W71" s="154"/>
      <c r="X71" s="154"/>
      <c r="Y71" s="174"/>
      <c r="Z71" s="172">
        <v>0</v>
      </c>
      <c r="AA71" s="94"/>
      <c r="AB71" s="97"/>
      <c r="AC71" s="174"/>
      <c r="AD71" s="154"/>
      <c r="AE71" s="154"/>
      <c r="AF71" s="174"/>
      <c r="AG71" s="172">
        <v>0</v>
      </c>
      <c r="AH71" s="94"/>
      <c r="AI71" s="97"/>
      <c r="AJ71" s="154"/>
      <c r="AK71" s="154"/>
      <c r="AL71" s="154"/>
      <c r="AM71" s="174"/>
      <c r="AN71" s="174"/>
      <c r="AO71" s="172">
        <v>0</v>
      </c>
      <c r="AP71" s="94"/>
      <c r="AQ71" s="97"/>
      <c r="AR71" s="154"/>
      <c r="AS71" s="154"/>
      <c r="AT71" s="154"/>
      <c r="AU71" s="174"/>
      <c r="AV71" s="174"/>
      <c r="AW71" s="172">
        <v>0</v>
      </c>
      <c r="AX71" s="116"/>
      <c r="AY71" s="120"/>
      <c r="AZ71" s="224">
        <f>SUM(S71+Z71+AG71+AO71+AW71)</f>
        <v>0</v>
      </c>
    </row>
    <row r="72" spans="1:52" ht="18.75" customHeight="1">
      <c r="A72" s="40"/>
      <c r="B72" s="181" t="s">
        <v>60</v>
      </c>
      <c r="C72" s="162" t="s">
        <v>113</v>
      </c>
      <c r="D72" s="41"/>
      <c r="E72" s="41"/>
      <c r="F72" s="186"/>
      <c r="G72" s="186"/>
      <c r="H72" s="186"/>
      <c r="I72" s="186"/>
      <c r="J72" s="186"/>
      <c r="K72" s="186"/>
      <c r="L72" s="187"/>
      <c r="M72" s="56"/>
      <c r="N72" s="157"/>
      <c r="O72" s="154"/>
      <c r="P72" s="154"/>
      <c r="Q72" s="154"/>
      <c r="R72" s="154"/>
      <c r="S72" s="172">
        <v>0</v>
      </c>
      <c r="T72" s="94"/>
      <c r="U72" s="97"/>
      <c r="V72" s="174"/>
      <c r="W72" s="154"/>
      <c r="X72" s="154"/>
      <c r="Y72" s="174"/>
      <c r="Z72" s="172">
        <v>0</v>
      </c>
      <c r="AA72" s="94"/>
      <c r="AB72" s="97"/>
      <c r="AC72" s="174"/>
      <c r="AD72" s="154"/>
      <c r="AE72" s="154"/>
      <c r="AF72" s="174"/>
      <c r="AG72" s="172">
        <v>0</v>
      </c>
      <c r="AH72" s="94"/>
      <c r="AI72" s="97"/>
      <c r="AJ72" s="154"/>
      <c r="AK72" s="154"/>
      <c r="AL72" s="154"/>
      <c r="AM72" s="174"/>
      <c r="AN72" s="174"/>
      <c r="AO72" s="172">
        <v>0</v>
      </c>
      <c r="AP72" s="94"/>
      <c r="AQ72" s="97"/>
      <c r="AR72" s="154"/>
      <c r="AS72" s="154"/>
      <c r="AT72" s="154"/>
      <c r="AU72" s="174"/>
      <c r="AV72" s="174"/>
      <c r="AW72" s="172">
        <v>0</v>
      </c>
      <c r="AX72" s="116"/>
      <c r="AY72" s="120"/>
      <c r="AZ72" s="224">
        <f>SUM(S72+Z72+AG72+AO72+AW72)</f>
        <v>0</v>
      </c>
    </row>
    <row r="73" spans="1:52" ht="18.75" customHeight="1">
      <c r="A73" s="40"/>
      <c r="B73" s="181" t="s">
        <v>62</v>
      </c>
      <c r="C73" s="159" t="s">
        <v>114</v>
      </c>
      <c r="D73" s="41"/>
      <c r="E73" s="41"/>
      <c r="F73" s="186"/>
      <c r="G73" s="186"/>
      <c r="H73" s="186"/>
      <c r="I73" s="186"/>
      <c r="J73" s="186"/>
      <c r="K73" s="186"/>
      <c r="L73" s="187"/>
      <c r="M73" s="56"/>
      <c r="N73" s="157"/>
      <c r="O73" s="154"/>
      <c r="P73" s="154"/>
      <c r="Q73" s="154"/>
      <c r="R73" s="154"/>
      <c r="S73" s="174"/>
      <c r="T73" s="94"/>
      <c r="U73" s="97"/>
      <c r="V73" s="174"/>
      <c r="W73" s="154"/>
      <c r="X73" s="154"/>
      <c r="Y73" s="174"/>
      <c r="Z73" s="174"/>
      <c r="AA73" s="94"/>
      <c r="AB73" s="97"/>
      <c r="AC73" s="174"/>
      <c r="AD73" s="154"/>
      <c r="AE73" s="154"/>
      <c r="AF73" s="174"/>
      <c r="AG73" s="174"/>
      <c r="AH73" s="94"/>
      <c r="AI73" s="97"/>
      <c r="AJ73" s="154"/>
      <c r="AK73" s="154"/>
      <c r="AL73" s="154"/>
      <c r="AM73" s="174"/>
      <c r="AN73" s="174"/>
      <c r="AO73" s="174"/>
      <c r="AP73" s="94"/>
      <c r="AQ73" s="97"/>
      <c r="AR73" s="154"/>
      <c r="AS73" s="154"/>
      <c r="AT73" s="154"/>
      <c r="AU73" s="174"/>
      <c r="AV73" s="174"/>
      <c r="AW73" s="174"/>
      <c r="AX73" s="116"/>
      <c r="AY73" s="120"/>
      <c r="AZ73" s="126"/>
    </row>
    <row r="74" spans="1:52" ht="15">
      <c r="A74" s="40"/>
      <c r="B74" s="188"/>
      <c r="C74" s="180" t="s">
        <v>115</v>
      </c>
      <c r="D74" s="367" t="s">
        <v>116</v>
      </c>
      <c r="E74" s="367"/>
      <c r="F74" s="367"/>
      <c r="G74" s="367"/>
      <c r="H74" s="367"/>
      <c r="I74" s="367"/>
      <c r="J74" s="367"/>
      <c r="K74" s="367"/>
      <c r="L74" s="367"/>
      <c r="M74" s="56"/>
      <c r="N74" s="157"/>
      <c r="O74" s="154"/>
      <c r="P74" s="154"/>
      <c r="Q74" s="154"/>
      <c r="R74" s="154"/>
      <c r="S74" s="172">
        <v>0</v>
      </c>
      <c r="T74" s="94"/>
      <c r="U74" s="97"/>
      <c r="V74" s="174"/>
      <c r="W74" s="154"/>
      <c r="X74" s="154"/>
      <c r="Y74" s="174"/>
      <c r="Z74" s="172">
        <v>0</v>
      </c>
      <c r="AA74" s="94"/>
      <c r="AB74" s="97"/>
      <c r="AC74" s="174"/>
      <c r="AD74" s="154"/>
      <c r="AE74" s="154"/>
      <c r="AF74" s="174"/>
      <c r="AG74" s="172">
        <v>0</v>
      </c>
      <c r="AH74" s="94"/>
      <c r="AI74" s="97"/>
      <c r="AJ74" s="154"/>
      <c r="AK74" s="154"/>
      <c r="AL74" s="154"/>
      <c r="AM74" s="174"/>
      <c r="AN74" s="174"/>
      <c r="AO74" s="172">
        <v>0</v>
      </c>
      <c r="AP74" s="94"/>
      <c r="AQ74" s="97"/>
      <c r="AR74" s="154"/>
      <c r="AS74" s="154"/>
      <c r="AT74" s="154"/>
      <c r="AU74" s="174"/>
      <c r="AV74" s="174"/>
      <c r="AW74" s="172">
        <v>0</v>
      </c>
      <c r="AX74" s="116"/>
      <c r="AY74" s="120"/>
      <c r="AZ74" s="224">
        <f>SUM(S74+Z74+AG74+AO74+AW74)</f>
        <v>0</v>
      </c>
    </row>
    <row r="75" spans="1:52" ht="15">
      <c r="A75" s="40"/>
      <c r="B75" s="188"/>
      <c r="C75" s="180" t="s">
        <v>117</v>
      </c>
      <c r="D75" s="367" t="s">
        <v>118</v>
      </c>
      <c r="E75" s="367"/>
      <c r="F75" s="367"/>
      <c r="G75" s="367"/>
      <c r="H75" s="367"/>
      <c r="I75" s="367"/>
      <c r="J75" s="367"/>
      <c r="K75" s="367"/>
      <c r="L75" s="367"/>
      <c r="M75" s="56"/>
      <c r="N75" s="157"/>
      <c r="O75" s="154"/>
      <c r="P75" s="154"/>
      <c r="Q75" s="169"/>
      <c r="R75" s="154"/>
      <c r="S75" s="172">
        <v>0</v>
      </c>
      <c r="T75" s="94"/>
      <c r="U75" s="97"/>
      <c r="V75" s="174"/>
      <c r="W75" s="154"/>
      <c r="X75" s="154"/>
      <c r="Y75" s="174"/>
      <c r="Z75" s="172">
        <v>0</v>
      </c>
      <c r="AA75" s="94"/>
      <c r="AB75" s="97"/>
      <c r="AC75" s="174"/>
      <c r="AD75" s="154"/>
      <c r="AE75" s="154"/>
      <c r="AF75" s="174"/>
      <c r="AG75" s="172">
        <v>0</v>
      </c>
      <c r="AH75" s="94"/>
      <c r="AI75" s="97"/>
      <c r="AJ75" s="154"/>
      <c r="AK75" s="154"/>
      <c r="AL75" s="154"/>
      <c r="AM75" s="174"/>
      <c r="AN75" s="174"/>
      <c r="AO75" s="172">
        <v>0</v>
      </c>
      <c r="AP75" s="94"/>
      <c r="AQ75" s="97"/>
      <c r="AR75" s="154"/>
      <c r="AS75" s="154"/>
      <c r="AT75" s="154"/>
      <c r="AU75" s="174"/>
      <c r="AV75" s="174"/>
      <c r="AW75" s="172">
        <v>0</v>
      </c>
      <c r="AX75" s="116"/>
      <c r="AY75" s="120"/>
      <c r="AZ75" s="224">
        <f>SUM(S75+Z75+AG75+AO75+AW75)</f>
        <v>0</v>
      </c>
    </row>
    <row r="76" spans="1:52" ht="15">
      <c r="A76" s="40"/>
      <c r="B76" s="188"/>
      <c r="C76" s="180" t="s">
        <v>119</v>
      </c>
      <c r="D76" s="367" t="s">
        <v>120</v>
      </c>
      <c r="E76" s="367"/>
      <c r="F76" s="367"/>
      <c r="G76" s="367"/>
      <c r="H76" s="367"/>
      <c r="I76" s="367"/>
      <c r="J76" s="367"/>
      <c r="K76" s="367"/>
      <c r="L76" s="367"/>
      <c r="M76" s="56"/>
      <c r="N76" s="157"/>
      <c r="O76" s="154"/>
      <c r="P76" s="154"/>
      <c r="Q76" s="154"/>
      <c r="R76" s="154"/>
      <c r="S76" s="172">
        <v>0</v>
      </c>
      <c r="T76" s="94"/>
      <c r="U76" s="97"/>
      <c r="V76" s="174"/>
      <c r="W76" s="154"/>
      <c r="X76" s="154"/>
      <c r="Y76" s="174"/>
      <c r="Z76" s="172">
        <v>0</v>
      </c>
      <c r="AA76" s="94"/>
      <c r="AB76" s="97"/>
      <c r="AC76" s="174"/>
      <c r="AD76" s="154"/>
      <c r="AE76" s="154"/>
      <c r="AF76" s="174"/>
      <c r="AG76" s="172">
        <v>0</v>
      </c>
      <c r="AH76" s="94"/>
      <c r="AI76" s="97"/>
      <c r="AJ76" s="154"/>
      <c r="AK76" s="154"/>
      <c r="AL76" s="154"/>
      <c r="AM76" s="174"/>
      <c r="AN76" s="174"/>
      <c r="AO76" s="172">
        <v>0</v>
      </c>
      <c r="AP76" s="94"/>
      <c r="AQ76" s="97"/>
      <c r="AR76" s="154"/>
      <c r="AS76" s="154"/>
      <c r="AT76" s="154"/>
      <c r="AU76" s="174"/>
      <c r="AV76" s="174"/>
      <c r="AW76" s="172">
        <v>0</v>
      </c>
      <c r="AX76" s="116"/>
      <c r="AY76" s="120"/>
      <c r="AZ76" s="224">
        <f>SUM(S76+Z76+AG76+AO76+AW76)</f>
        <v>0</v>
      </c>
    </row>
    <row r="77" spans="1:52" ht="15">
      <c r="A77" s="40"/>
      <c r="B77" s="188"/>
      <c r="C77" s="180" t="s">
        <v>121</v>
      </c>
      <c r="D77" s="367" t="s">
        <v>122</v>
      </c>
      <c r="E77" s="367"/>
      <c r="F77" s="367"/>
      <c r="G77" s="367"/>
      <c r="H77" s="367"/>
      <c r="I77" s="367"/>
      <c r="J77" s="367"/>
      <c r="K77" s="367"/>
      <c r="L77" s="367"/>
      <c r="M77" s="56"/>
      <c r="N77" s="157"/>
      <c r="O77" s="154"/>
      <c r="P77" s="154"/>
      <c r="Q77" s="154"/>
      <c r="R77" s="154"/>
      <c r="S77" s="172">
        <v>0</v>
      </c>
      <c r="T77" s="94"/>
      <c r="U77" s="97"/>
      <c r="V77" s="174"/>
      <c r="W77" s="154"/>
      <c r="X77" s="154"/>
      <c r="Y77" s="174"/>
      <c r="Z77" s="172">
        <v>0</v>
      </c>
      <c r="AA77" s="94"/>
      <c r="AB77" s="97"/>
      <c r="AC77" s="174"/>
      <c r="AD77" s="154"/>
      <c r="AE77" s="154"/>
      <c r="AF77" s="174"/>
      <c r="AG77" s="172">
        <v>0</v>
      </c>
      <c r="AH77" s="94"/>
      <c r="AI77" s="97"/>
      <c r="AJ77" s="154"/>
      <c r="AK77" s="154"/>
      <c r="AL77" s="154"/>
      <c r="AM77" s="174"/>
      <c r="AN77" s="174"/>
      <c r="AO77" s="172">
        <v>0</v>
      </c>
      <c r="AP77" s="94"/>
      <c r="AQ77" s="97"/>
      <c r="AR77" s="154"/>
      <c r="AS77" s="154"/>
      <c r="AT77" s="154"/>
      <c r="AU77" s="174"/>
      <c r="AV77" s="174"/>
      <c r="AW77" s="172">
        <v>0</v>
      </c>
      <c r="AX77" s="116"/>
      <c r="AY77" s="120"/>
      <c r="AZ77" s="224">
        <f>SUM(S77+Z77+AG77+AO77+AW77)</f>
        <v>0</v>
      </c>
    </row>
    <row r="78" spans="1:52" ht="15">
      <c r="A78" s="40"/>
      <c r="B78" s="188"/>
      <c r="C78" s="189"/>
      <c r="D78" s="41"/>
      <c r="E78" s="41"/>
      <c r="F78" s="41"/>
      <c r="G78" s="41"/>
      <c r="H78" s="41"/>
      <c r="I78" s="41"/>
      <c r="J78" s="41"/>
      <c r="K78" s="41"/>
      <c r="L78" s="41"/>
      <c r="M78" s="56"/>
      <c r="N78" s="157"/>
      <c r="O78" s="154"/>
      <c r="P78" s="154"/>
      <c r="Q78" s="154"/>
      <c r="R78" s="154"/>
      <c r="S78" s="174"/>
      <c r="T78" s="94"/>
      <c r="U78" s="97"/>
      <c r="V78" s="174"/>
      <c r="W78" s="154"/>
      <c r="X78" s="154"/>
      <c r="Y78" s="174"/>
      <c r="Z78" s="174"/>
      <c r="AA78" s="94"/>
      <c r="AB78" s="97"/>
      <c r="AC78" s="174"/>
      <c r="AD78" s="154"/>
      <c r="AE78" s="154"/>
      <c r="AF78" s="174"/>
      <c r="AG78" s="174"/>
      <c r="AH78" s="94"/>
      <c r="AI78" s="97"/>
      <c r="AJ78" s="154"/>
      <c r="AK78" s="154"/>
      <c r="AL78" s="154"/>
      <c r="AM78" s="174"/>
      <c r="AN78" s="174"/>
      <c r="AO78" s="174"/>
      <c r="AP78" s="94"/>
      <c r="AQ78" s="97"/>
      <c r="AR78" s="154"/>
      <c r="AS78" s="154"/>
      <c r="AT78" s="154"/>
      <c r="AU78" s="174"/>
      <c r="AV78" s="174"/>
      <c r="AW78" s="174"/>
      <c r="AX78" s="116"/>
      <c r="AY78" s="120"/>
      <c r="AZ78" s="224"/>
    </row>
    <row r="79" spans="1:52" ht="18.75" customHeight="1">
      <c r="A79" s="40"/>
      <c r="B79" s="181" t="s">
        <v>64</v>
      </c>
      <c r="C79" s="107" t="s">
        <v>123</v>
      </c>
      <c r="D79" s="41"/>
      <c r="E79" s="41"/>
      <c r="F79" s="41"/>
      <c r="G79" s="41"/>
      <c r="H79" s="41"/>
      <c r="I79" s="41"/>
      <c r="J79" s="41"/>
      <c r="K79" s="41"/>
      <c r="L79" s="41"/>
      <c r="M79" s="56"/>
      <c r="N79" s="157"/>
      <c r="O79" s="154"/>
      <c r="P79" s="154"/>
      <c r="Q79" s="154"/>
      <c r="R79" s="154"/>
      <c r="S79" s="172">
        <v>0</v>
      </c>
      <c r="T79" s="94"/>
      <c r="U79" s="97"/>
      <c r="V79" s="174"/>
      <c r="W79" s="154"/>
      <c r="X79" s="154"/>
      <c r="Y79" s="174"/>
      <c r="Z79" s="172">
        <v>0</v>
      </c>
      <c r="AA79" s="94"/>
      <c r="AB79" s="97"/>
      <c r="AC79" s="174"/>
      <c r="AD79" s="154"/>
      <c r="AE79" s="154"/>
      <c r="AF79" s="174"/>
      <c r="AG79" s="172">
        <v>0</v>
      </c>
      <c r="AH79" s="94"/>
      <c r="AI79" s="97"/>
      <c r="AJ79" s="154"/>
      <c r="AK79" s="154"/>
      <c r="AL79" s="154"/>
      <c r="AM79" s="174"/>
      <c r="AN79" s="174"/>
      <c r="AO79" s="172">
        <v>0</v>
      </c>
      <c r="AP79" s="94"/>
      <c r="AQ79" s="97"/>
      <c r="AR79" s="154"/>
      <c r="AS79" s="154"/>
      <c r="AT79" s="154"/>
      <c r="AU79" s="174"/>
      <c r="AV79" s="174"/>
      <c r="AW79" s="172">
        <v>0</v>
      </c>
      <c r="AX79" s="116"/>
      <c r="AY79" s="120"/>
      <c r="AZ79" s="224">
        <f>SUM(S79+Z79+AG79+AO79+AW79)</f>
        <v>0</v>
      </c>
    </row>
    <row r="80" spans="1:52" ht="18.75" customHeight="1">
      <c r="A80" s="40"/>
      <c r="B80" s="181" t="s">
        <v>124</v>
      </c>
      <c r="C80" s="162" t="s">
        <v>125</v>
      </c>
      <c r="D80" s="162"/>
      <c r="E80" s="162"/>
      <c r="F80" s="190"/>
      <c r="G80" s="191"/>
      <c r="H80" s="190"/>
      <c r="I80" s="191"/>
      <c r="J80" s="190"/>
      <c r="K80" s="191"/>
      <c r="L80" s="192"/>
      <c r="M80" s="56"/>
      <c r="N80" s="157"/>
      <c r="O80" s="154"/>
      <c r="P80" s="154"/>
      <c r="Q80" s="154"/>
      <c r="R80" s="154"/>
      <c r="S80" s="172">
        <v>0</v>
      </c>
      <c r="T80" s="94"/>
      <c r="U80" s="97"/>
      <c r="V80" s="174"/>
      <c r="W80" s="154"/>
      <c r="X80" s="154"/>
      <c r="Y80" s="174"/>
      <c r="Z80" s="172">
        <v>0</v>
      </c>
      <c r="AA80" s="94"/>
      <c r="AB80" s="97"/>
      <c r="AC80" s="174"/>
      <c r="AD80" s="154"/>
      <c r="AE80" s="154"/>
      <c r="AF80" s="174"/>
      <c r="AG80" s="172">
        <v>0</v>
      </c>
      <c r="AH80" s="94"/>
      <c r="AI80" s="97"/>
      <c r="AJ80" s="154"/>
      <c r="AK80" s="154"/>
      <c r="AL80" s="154"/>
      <c r="AM80" s="174"/>
      <c r="AN80" s="174"/>
      <c r="AO80" s="172">
        <v>0</v>
      </c>
      <c r="AP80" s="94"/>
      <c r="AQ80" s="97"/>
      <c r="AR80" s="154"/>
      <c r="AS80" s="154"/>
      <c r="AT80" s="154"/>
      <c r="AU80" s="174"/>
      <c r="AV80" s="174"/>
      <c r="AW80" s="172">
        <v>0</v>
      </c>
      <c r="AX80" s="116"/>
      <c r="AY80" s="120"/>
      <c r="AZ80" s="224">
        <f t="shared" ref="AZ80:AZ82" si="24">SUM(S80+Z80+AG80+AO80+AW80)</f>
        <v>0</v>
      </c>
    </row>
    <row r="81" spans="1:52" ht="18.75" customHeight="1">
      <c r="A81" s="40"/>
      <c r="B81" s="181" t="s">
        <v>126</v>
      </c>
      <c r="C81" s="162" t="s">
        <v>127</v>
      </c>
      <c r="D81" s="363"/>
      <c r="E81" s="364"/>
      <c r="F81" s="364"/>
      <c r="G81" s="364"/>
      <c r="H81" s="364"/>
      <c r="I81" s="364"/>
      <c r="J81" s="364"/>
      <c r="K81" s="364"/>
      <c r="L81" s="364"/>
      <c r="M81" s="56"/>
      <c r="N81" s="157"/>
      <c r="O81" s="154"/>
      <c r="P81" s="154"/>
      <c r="Q81" s="154"/>
      <c r="R81" s="154"/>
      <c r="S81" s="172">
        <v>0</v>
      </c>
      <c r="T81" s="94"/>
      <c r="U81" s="97"/>
      <c r="V81" s="174"/>
      <c r="W81" s="154"/>
      <c r="X81" s="154"/>
      <c r="Y81" s="174"/>
      <c r="Z81" s="172">
        <v>0</v>
      </c>
      <c r="AA81" s="94"/>
      <c r="AB81" s="97"/>
      <c r="AC81" s="174"/>
      <c r="AD81" s="154"/>
      <c r="AE81" s="154"/>
      <c r="AF81" s="174"/>
      <c r="AG81" s="172">
        <v>0</v>
      </c>
      <c r="AH81" s="94"/>
      <c r="AI81" s="97"/>
      <c r="AJ81" s="154"/>
      <c r="AK81" s="154"/>
      <c r="AL81" s="154"/>
      <c r="AM81" s="174"/>
      <c r="AN81" s="174"/>
      <c r="AO81" s="172">
        <v>0</v>
      </c>
      <c r="AP81" s="94"/>
      <c r="AQ81" s="97"/>
      <c r="AR81" s="154"/>
      <c r="AS81" s="154"/>
      <c r="AT81" s="154"/>
      <c r="AU81" s="174"/>
      <c r="AV81" s="174"/>
      <c r="AW81" s="172">
        <v>0</v>
      </c>
      <c r="AX81" s="116"/>
      <c r="AY81" s="120"/>
      <c r="AZ81" s="224">
        <f t="shared" si="24"/>
        <v>0</v>
      </c>
    </row>
    <row r="82" spans="1:52" ht="18.75" customHeight="1">
      <c r="A82" s="40"/>
      <c r="B82" s="181" t="s">
        <v>128</v>
      </c>
      <c r="C82" s="162" t="s">
        <v>127</v>
      </c>
      <c r="D82" s="363"/>
      <c r="E82" s="364"/>
      <c r="F82" s="364"/>
      <c r="G82" s="364"/>
      <c r="H82" s="364"/>
      <c r="I82" s="364"/>
      <c r="J82" s="364"/>
      <c r="K82" s="364"/>
      <c r="L82" s="364"/>
      <c r="M82" s="56"/>
      <c r="N82" s="157"/>
      <c r="O82" s="154"/>
      <c r="P82" s="154"/>
      <c r="Q82" s="154"/>
      <c r="R82" s="154"/>
      <c r="S82" s="172">
        <v>0</v>
      </c>
      <c r="T82" s="94"/>
      <c r="U82" s="97"/>
      <c r="V82" s="174"/>
      <c r="W82" s="154"/>
      <c r="X82" s="154"/>
      <c r="Y82" s="174"/>
      <c r="Z82" s="172">
        <v>0</v>
      </c>
      <c r="AA82" s="94"/>
      <c r="AB82" s="97"/>
      <c r="AC82" s="174"/>
      <c r="AD82" s="154"/>
      <c r="AE82" s="154"/>
      <c r="AF82" s="174"/>
      <c r="AG82" s="172">
        <v>0</v>
      </c>
      <c r="AH82" s="94"/>
      <c r="AI82" s="97"/>
      <c r="AJ82" s="154"/>
      <c r="AK82" s="154"/>
      <c r="AL82" s="154"/>
      <c r="AM82" s="174"/>
      <c r="AN82" s="174"/>
      <c r="AO82" s="172">
        <v>0</v>
      </c>
      <c r="AP82" s="94"/>
      <c r="AQ82" s="97"/>
      <c r="AR82" s="154"/>
      <c r="AS82" s="154"/>
      <c r="AT82" s="154"/>
      <c r="AU82" s="174"/>
      <c r="AV82" s="174"/>
      <c r="AW82" s="172">
        <v>0</v>
      </c>
      <c r="AX82" s="116"/>
      <c r="AY82" s="120"/>
      <c r="AZ82" s="224">
        <f t="shared" si="24"/>
        <v>0</v>
      </c>
    </row>
    <row r="83" spans="1:52" ht="18.75" customHeight="1">
      <c r="A83" s="40"/>
      <c r="B83" s="188"/>
      <c r="C83" s="164" t="s">
        <v>129</v>
      </c>
      <c r="D83" s="58"/>
      <c r="E83" s="58"/>
      <c r="F83" s="193"/>
      <c r="G83" s="193"/>
      <c r="H83" s="193"/>
      <c r="I83" s="193"/>
      <c r="J83" s="193"/>
      <c r="K83" s="193"/>
      <c r="L83" s="194"/>
      <c r="M83" s="56"/>
      <c r="N83" s="157"/>
      <c r="O83" s="154"/>
      <c r="P83" s="154"/>
      <c r="Q83" s="154"/>
      <c r="R83" s="154"/>
      <c r="S83" s="31">
        <f>SUM(S69:S82)</f>
        <v>0</v>
      </c>
      <c r="T83" s="116"/>
      <c r="U83" s="120"/>
      <c r="V83" s="165"/>
      <c r="W83" s="154"/>
      <c r="X83" s="154"/>
      <c r="Y83" s="165"/>
      <c r="Z83" s="31">
        <f>SUM(Z69:Z82)</f>
        <v>0</v>
      </c>
      <c r="AA83" s="116"/>
      <c r="AB83" s="120"/>
      <c r="AC83" s="165"/>
      <c r="AD83" s="154"/>
      <c r="AE83" s="154"/>
      <c r="AF83" s="165"/>
      <c r="AG83" s="31">
        <f>SUM(AG69:AG82)</f>
        <v>0</v>
      </c>
      <c r="AH83" s="116"/>
      <c r="AI83" s="120"/>
      <c r="AJ83" s="154"/>
      <c r="AK83" s="154"/>
      <c r="AL83" s="154"/>
      <c r="AM83" s="165"/>
      <c r="AN83" s="165"/>
      <c r="AO83" s="31">
        <f>SUM(AO69:AO82)</f>
        <v>0</v>
      </c>
      <c r="AP83" s="116"/>
      <c r="AQ83" s="120"/>
      <c r="AR83" s="154"/>
      <c r="AS83" s="154"/>
      <c r="AT83" s="154"/>
      <c r="AU83" s="165"/>
      <c r="AV83" s="165"/>
      <c r="AW83" s="31">
        <f>SUM(AW69:AW82)</f>
        <v>0</v>
      </c>
      <c r="AX83" s="116"/>
      <c r="AY83" s="120"/>
      <c r="AZ83" s="227">
        <f>SUM(AZ69:AZ82)</f>
        <v>0</v>
      </c>
    </row>
    <row r="84" spans="1:52" ht="10.5" customHeight="1">
      <c r="A84" s="40"/>
      <c r="B84" s="188"/>
      <c r="C84" s="41"/>
      <c r="D84" s="41"/>
      <c r="E84" s="41"/>
      <c r="F84" s="186"/>
      <c r="G84" s="186"/>
      <c r="H84" s="186"/>
      <c r="I84" s="186"/>
      <c r="J84" s="186"/>
      <c r="K84" s="186"/>
      <c r="L84" s="187"/>
      <c r="M84" s="56"/>
      <c r="N84" s="157"/>
      <c r="O84" s="154"/>
      <c r="P84" s="154"/>
      <c r="Q84" s="154"/>
      <c r="R84" s="154"/>
      <c r="S84" s="165"/>
      <c r="T84" s="116"/>
      <c r="U84" s="120"/>
      <c r="V84" s="165"/>
      <c r="W84" s="154"/>
      <c r="X84" s="154"/>
      <c r="Y84" s="165"/>
      <c r="Z84" s="165"/>
      <c r="AA84" s="116"/>
      <c r="AB84" s="120"/>
      <c r="AC84" s="165"/>
      <c r="AD84" s="154"/>
      <c r="AE84" s="154"/>
      <c r="AF84" s="165"/>
      <c r="AG84" s="165"/>
      <c r="AH84" s="116"/>
      <c r="AI84" s="120"/>
      <c r="AJ84" s="154"/>
      <c r="AK84" s="154"/>
      <c r="AL84" s="154"/>
      <c r="AM84" s="165"/>
      <c r="AN84" s="165"/>
      <c r="AO84" s="165"/>
      <c r="AP84" s="116"/>
      <c r="AQ84" s="120"/>
      <c r="AR84" s="154"/>
      <c r="AS84" s="154"/>
      <c r="AT84" s="154"/>
      <c r="AU84" s="165"/>
      <c r="AV84" s="165"/>
      <c r="AW84" s="165"/>
      <c r="AX84" s="116"/>
      <c r="AY84" s="120"/>
      <c r="AZ84" s="126"/>
    </row>
    <row r="85" spans="1:52" ht="18.95" customHeight="1">
      <c r="A85" s="173" t="s">
        <v>130</v>
      </c>
      <c r="B85" s="164" t="s">
        <v>131</v>
      </c>
      <c r="C85" s="41"/>
      <c r="D85" s="195"/>
      <c r="E85" s="195"/>
      <c r="F85" s="195"/>
      <c r="G85" s="195"/>
      <c r="H85" s="195"/>
      <c r="I85" s="195"/>
      <c r="J85" s="195"/>
      <c r="K85" s="195"/>
      <c r="L85" s="195"/>
      <c r="M85" s="196"/>
      <c r="N85" s="197"/>
      <c r="O85" s="195"/>
      <c r="P85" s="195"/>
      <c r="Q85" s="195"/>
      <c r="R85" s="195"/>
      <c r="S85" s="219">
        <f>SUM(S49+S55+S59+S66+S83)</f>
        <v>0</v>
      </c>
      <c r="T85" s="94"/>
      <c r="U85" s="125"/>
      <c r="V85" s="123"/>
      <c r="W85" s="195"/>
      <c r="X85" s="195"/>
      <c r="Y85" s="123"/>
      <c r="Z85" s="219">
        <f>SUM(Z49+Z55+Z59+Z66+Z83)</f>
        <v>0</v>
      </c>
      <c r="AA85" s="94"/>
      <c r="AB85" s="125"/>
      <c r="AC85" s="123"/>
      <c r="AD85" s="195"/>
      <c r="AE85" s="195"/>
      <c r="AF85" s="123"/>
      <c r="AG85" s="219">
        <f>SUM(AG49+AG55+AG59+AG66+AG83)</f>
        <v>0</v>
      </c>
      <c r="AH85" s="94"/>
      <c r="AI85" s="125"/>
      <c r="AJ85" s="195"/>
      <c r="AK85" s="195"/>
      <c r="AL85" s="195"/>
      <c r="AM85" s="123"/>
      <c r="AN85" s="123"/>
      <c r="AO85" s="219">
        <f>SUM(AO49+AO55+AO59+AO66+AO83)</f>
        <v>0</v>
      </c>
      <c r="AP85" s="94"/>
      <c r="AQ85" s="125"/>
      <c r="AR85" s="195"/>
      <c r="AS85" s="195"/>
      <c r="AT85" s="195"/>
      <c r="AU85" s="123"/>
      <c r="AV85" s="123"/>
      <c r="AW85" s="219">
        <f>SUM(AW49+AW55+AW59+AW66+AW83)</f>
        <v>0</v>
      </c>
      <c r="AX85" s="94"/>
      <c r="AY85" s="97"/>
      <c r="AZ85" s="224">
        <f>SUM(S85+Z85+AG85+AO85+AW85)</f>
        <v>0</v>
      </c>
    </row>
    <row r="86" spans="1:52" ht="9.75" customHeight="1">
      <c r="A86" s="40"/>
      <c r="B86" s="198"/>
      <c r="C86" s="198"/>
      <c r="D86" s="195"/>
      <c r="E86" s="195"/>
      <c r="F86" s="195"/>
      <c r="G86" s="195"/>
      <c r="H86" s="195"/>
      <c r="I86" s="195"/>
      <c r="J86" s="195"/>
      <c r="K86" s="195"/>
      <c r="L86" s="195"/>
      <c r="M86" s="196"/>
      <c r="N86" s="197"/>
      <c r="O86" s="195"/>
      <c r="P86" s="195"/>
      <c r="Q86" s="195"/>
      <c r="R86" s="195"/>
      <c r="S86" s="174"/>
      <c r="T86" s="94"/>
      <c r="U86" s="125"/>
      <c r="V86" s="123"/>
      <c r="W86" s="195"/>
      <c r="X86" s="195"/>
      <c r="Y86" s="123"/>
      <c r="Z86" s="174"/>
      <c r="AA86" s="94"/>
      <c r="AB86" s="125"/>
      <c r="AC86" s="123"/>
      <c r="AD86" s="195"/>
      <c r="AE86" s="195"/>
      <c r="AF86" s="123"/>
      <c r="AG86" s="199"/>
      <c r="AH86" s="94"/>
      <c r="AI86" s="125"/>
      <c r="AJ86" s="195"/>
      <c r="AK86" s="195"/>
      <c r="AL86" s="195"/>
      <c r="AM86" s="123"/>
      <c r="AN86" s="123"/>
      <c r="AO86" s="174"/>
      <c r="AP86" s="94"/>
      <c r="AQ86" s="125"/>
      <c r="AR86" s="195"/>
      <c r="AS86" s="195"/>
      <c r="AT86" s="195"/>
      <c r="AU86" s="123"/>
      <c r="AV86" s="123"/>
      <c r="AW86" s="174"/>
      <c r="AX86" s="94"/>
      <c r="AY86" s="97"/>
      <c r="AZ86" s="126"/>
    </row>
    <row r="87" spans="1:52" ht="18.95" customHeight="1">
      <c r="A87" s="173" t="s">
        <v>132</v>
      </c>
      <c r="B87" s="164" t="s">
        <v>133</v>
      </c>
      <c r="C87" s="41"/>
      <c r="D87" s="195"/>
      <c r="E87" s="195"/>
      <c r="F87" s="41"/>
      <c r="G87" s="46"/>
      <c r="H87" s="41"/>
      <c r="I87" s="41"/>
      <c r="J87" s="41"/>
      <c r="K87" s="46"/>
      <c r="L87" s="200"/>
      <c r="M87" s="196"/>
      <c r="N87" s="197"/>
      <c r="O87" s="195"/>
      <c r="P87" s="195"/>
      <c r="Q87" s="195"/>
      <c r="R87" s="195"/>
      <c r="S87" s="174"/>
      <c r="T87" s="94"/>
      <c r="U87" s="125"/>
      <c r="V87" s="123"/>
      <c r="W87" s="195"/>
      <c r="X87" s="195"/>
      <c r="Y87" s="123"/>
      <c r="Z87" s="174"/>
      <c r="AA87" s="94"/>
      <c r="AB87" s="125"/>
      <c r="AC87" s="123"/>
      <c r="AD87" s="195"/>
      <c r="AE87" s="195"/>
      <c r="AF87" s="123"/>
      <c r="AG87" s="174"/>
      <c r="AH87" s="94"/>
      <c r="AI87" s="125"/>
      <c r="AJ87" s="195"/>
      <c r="AK87" s="195"/>
      <c r="AL87" s="195"/>
      <c r="AM87" s="123"/>
      <c r="AN87" s="123"/>
      <c r="AO87" s="174"/>
      <c r="AP87" s="94"/>
      <c r="AQ87" s="125"/>
      <c r="AR87" s="195"/>
      <c r="AS87" s="195"/>
      <c r="AT87" s="195"/>
      <c r="AU87" s="123"/>
      <c r="AV87" s="123"/>
      <c r="AW87" s="174"/>
      <c r="AX87" s="94"/>
      <c r="AY87" s="97"/>
      <c r="AZ87" s="126"/>
    </row>
    <row r="88" spans="1:52" ht="18.95" customHeight="1">
      <c r="A88" s="40"/>
      <c r="B88" s="154"/>
      <c r="C88" s="41"/>
      <c r="D88" s="154"/>
      <c r="E88" s="154"/>
      <c r="F88" s="181" t="s">
        <v>134</v>
      </c>
      <c r="G88" s="201"/>
      <c r="H88" s="201"/>
      <c r="I88" s="201"/>
      <c r="J88" s="201"/>
      <c r="K88" s="201"/>
      <c r="L88" s="202">
        <v>0.52</v>
      </c>
      <c r="M88" s="203"/>
      <c r="N88" s="156"/>
      <c r="O88" s="154"/>
      <c r="P88" s="154"/>
      <c r="Q88" s="169"/>
      <c r="R88" s="154"/>
      <c r="S88" s="219">
        <f>IF($L88&gt;0,SUM(S85-S79-S55-OR($L$62="Yes",ISBLANK($L$62))*S62-OR($L$63="Yes",ISBLANK($L$63))*S63-OR($L$64="Yes",ISBLANK($L$64))*S64-OR($L$65="Yes",ISBLANK($L$65))*S65-(IF(SUM(S74,S75)&gt;25000,SUM(S74,S75)-25000,0)+IF(SUM(S76,S77)&gt;25000,SUM(S76,S77)-25000,0)),0)*L88,0)</f>
        <v>0</v>
      </c>
      <c r="T88" s="116"/>
      <c r="U88" s="120"/>
      <c r="V88" s="165"/>
      <c r="W88" s="154"/>
      <c r="X88" s="154"/>
      <c r="Y88" s="165"/>
      <c r="Z88" s="219">
        <f>IF($L88&gt;0,SUM(Z85-Z79-Z55-OR($L$62="yes",ISBLANK($L$62))*Z62-OR($L$63="Yes",ISBLANK($L$63))*Z63-OR($L$64="yes",ISBLANK($L$64))*Z64-OR($L$65="yes",ISBLANK($L$65))*Z65-IF(SUM(S74,S75)&lt;25000,(IF(SUM(Z74,Z75)&lt;SUM(25000-SUM(S74,S75)),0,(IF(SUM(Z74,Z75)=0,0,SUM(SUM(Z74,Z75)-SUM(25000-SUM(S74,S75))))))),SUM(Z74,Z75))-IF(SUM(S76,S77)&lt;25000,(IF(SUM(Z76,Z77)&lt;SUM(25000-SUM(S76,S77)),0,(IF(SUM(Z76,Z77)=0,0,SUM(SUM(Z76,Z77)-SUM(25000-SUM(S76,S77))))))),SUM(Z76,Z77)),0),0)*L88</f>
        <v>0</v>
      </c>
      <c r="AA88" s="116"/>
      <c r="AB88" s="204"/>
      <c r="AC88" s="205"/>
      <c r="AD88" s="154"/>
      <c r="AE88" s="154"/>
      <c r="AF88" s="205"/>
      <c r="AG88" s="219">
        <f>IF($L88&gt;0,SUM(AG85-AG79-AG55-OR($L$62="yes",ISBLANK($L$62))*AG62-OR($L$63="yes",ISBLANK($L$63))*AG63-OR($L$64="yes",ISBLANK($L$64))*AG64-OR($L$65="yes",ISBLANK($L$65))*AG65-IF(SUM(costab2)&lt;25000,(IF(SUM(AG74,AG75)&lt;SUM(25000-SUM(costab2)),0,(IF(SUM(AG74,AG75)=0,0,SUM(SUM(AG74,AG75)-SUM(25000-SUM(costab2))))))),SUM(AG74,AG75))-IF(SUM(costcd2)&lt;25000,(IF(SUM(AG76,AG77)&lt;SUM(25000-SUM(costcd2)),0,(IF(SUM(AG76,AG77)=0,0,SUM(SUM(AG76,AG77)-SUM(25000-SUM(costcd2))))))),SUM(AG76,AG77)),0),0)*L88</f>
        <v>0</v>
      </c>
      <c r="AH88" s="116"/>
      <c r="AI88" s="204"/>
      <c r="AJ88" s="154"/>
      <c r="AK88" s="154"/>
      <c r="AL88" s="154"/>
      <c r="AM88" s="205"/>
      <c r="AN88" s="205"/>
      <c r="AO88" s="219">
        <f>IF($L88&gt;0,SUM(AO85-AO79-AO55-OR($L$62="yes",ISBLANK($L$62))*AO62-OR($L$63="yes",ISBLANK($L$63))*AO63-OR($L$64="yes",ISBLANK($L$64))*AO64-OR($L$65="yes",ISBLANK($L$65))*AO65-IF(SUM(costab3)&lt;25000,(IF(SUM(AO74,AO75)&lt;SUM(25000-SUM(costab3)),0,(IF(SUM(AO74,AO75)=0,0,SUM(SUM(AO74,AO75)-SUM(25000-SUM(costab3))))))),SUM(AO74,AO75))-IF(SUM(costcd3)&lt;25000,(IF(SUM(AO76,AO77)&lt;SUM(25000-SUM(costcd3)),0,(IF(SUM(AO76,AO77)=0,0,SUM(SUM(AO76,AO77)-SUM(25000-SUM(costcd3))))))),SUM(AO76,AO77)),0),0)*L88</f>
        <v>0</v>
      </c>
      <c r="AP88" s="116"/>
      <c r="AQ88" s="204"/>
      <c r="AR88" s="154"/>
      <c r="AS88" s="154"/>
      <c r="AT88" s="154"/>
      <c r="AU88" s="205"/>
      <c r="AV88" s="205"/>
      <c r="AW88" s="219">
        <f>IF($L88&gt;0,SUM(AW85-AW79-AW55-OR($L$62="yes",ISBLANK($L$62))*AW62-OR($L$63="yes",ISBLANK($L$63))*AW63-OR($L$64="yes",ISBLANK($L$64))*AW64-OR($L$65="yes",ISBLANK($L$65))*AW65-IF(SUM(costab4)&lt;25000,(IF(SUM(AW74,AW75)&lt;SUM(25000-SUM(costab4)),0,(IF(SUM(AW74,AW75)=0,0,SUM(SUM(AW74,AW75)-SUM(25000-SUM(costab4))))))),SUM(AW74,AW75))-IF(SUM(costcd4)&lt;25000,(IF(SUM(AW76,AW77)&lt;SUM(25000-SUM(costcd4)),0,(IF(SUM(AW76,AW77)=0,0,SUM(SUM(AW76,AW77)-SUM(25000-SUM(costcd4))))))),SUM(AW76,AW77)),0),0)*L88</f>
        <v>0</v>
      </c>
      <c r="AX88" s="94"/>
      <c r="AY88" s="97"/>
      <c r="AZ88" s="224">
        <f>SUM(S88+Z88+AG88+AO88+AW88)</f>
        <v>0</v>
      </c>
    </row>
    <row r="89" spans="1:52" ht="18.95" customHeight="1">
      <c r="A89" s="40"/>
      <c r="B89" s="154"/>
      <c r="C89" s="201"/>
      <c r="D89" s="41"/>
      <c r="E89" s="154"/>
      <c r="F89" s="181" t="s">
        <v>135</v>
      </c>
      <c r="G89" s="201"/>
      <c r="H89" s="201"/>
      <c r="I89" s="201"/>
      <c r="J89" s="201"/>
      <c r="K89" s="201"/>
      <c r="L89" s="206">
        <v>0</v>
      </c>
      <c r="M89" s="203"/>
      <c r="N89" s="156"/>
      <c r="O89" s="154"/>
      <c r="P89" s="154"/>
      <c r="Q89" s="154"/>
      <c r="R89" s="154"/>
      <c r="S89" s="219">
        <f>IF($L89&gt;0,S85*$L89,0)</f>
        <v>0</v>
      </c>
      <c r="T89" s="116"/>
      <c r="U89" s="120"/>
      <c r="V89" s="165"/>
      <c r="W89" s="154"/>
      <c r="X89" s="154"/>
      <c r="Y89" s="165"/>
      <c r="Z89" s="219">
        <f>IF($L89&gt;0,Z85*$L89,0)</f>
        <v>0</v>
      </c>
      <c r="AA89" s="116"/>
      <c r="AB89" s="204"/>
      <c r="AC89" s="205"/>
      <c r="AD89" s="154"/>
      <c r="AE89" s="154"/>
      <c r="AF89" s="205"/>
      <c r="AG89" s="219">
        <f>IF($L89&gt;0,AG85*$L89,0)</f>
        <v>0</v>
      </c>
      <c r="AH89" s="116"/>
      <c r="AI89" s="120"/>
      <c r="AJ89" s="154"/>
      <c r="AK89" s="154"/>
      <c r="AL89" s="154"/>
      <c r="AM89" s="165"/>
      <c r="AN89" s="165"/>
      <c r="AO89" s="219">
        <f>IF($L89&gt;0,AO85*$L89,0)</f>
        <v>0</v>
      </c>
      <c r="AP89" s="116"/>
      <c r="AQ89" s="120"/>
      <c r="AR89" s="154"/>
      <c r="AS89" s="154"/>
      <c r="AT89" s="154"/>
      <c r="AU89" s="165"/>
      <c r="AV89" s="165"/>
      <c r="AW89" s="219">
        <f>IF($L89&gt;0,AW85*$L89,0)</f>
        <v>0</v>
      </c>
      <c r="AX89" s="94"/>
      <c r="AY89" s="97"/>
      <c r="AZ89" s="224">
        <f>SUM(S89+Z89+AG89+AO89+AW89)</f>
        <v>0</v>
      </c>
    </row>
    <row r="90" spans="1:52" ht="18.75" customHeight="1">
      <c r="A90" s="40"/>
      <c r="B90" s="122" t="s">
        <v>136</v>
      </c>
      <c r="C90" s="41"/>
      <c r="D90" s="154"/>
      <c r="E90" s="154"/>
      <c r="F90" s="48"/>
      <c r="G90" s="48"/>
      <c r="H90" s="48"/>
      <c r="I90" s="48"/>
      <c r="J90" s="48"/>
      <c r="K90" s="48"/>
      <c r="L90" s="58"/>
      <c r="M90" s="155"/>
      <c r="N90" s="156"/>
      <c r="O90" s="154"/>
      <c r="P90" s="154"/>
      <c r="Q90" s="154"/>
      <c r="R90" s="154"/>
      <c r="S90" s="220">
        <f>+SUM(S88:S89)</f>
        <v>0</v>
      </c>
      <c r="T90" s="94"/>
      <c r="U90" s="97"/>
      <c r="V90" s="174"/>
      <c r="W90" s="154"/>
      <c r="X90" s="154"/>
      <c r="Y90" s="174"/>
      <c r="Z90" s="220">
        <f>+SUM(Z88:Z89)</f>
        <v>0</v>
      </c>
      <c r="AA90" s="94"/>
      <c r="AB90" s="125"/>
      <c r="AC90" s="123"/>
      <c r="AD90" s="154"/>
      <c r="AE90" s="154"/>
      <c r="AF90" s="123"/>
      <c r="AG90" s="220">
        <f>+SUM(AG88:AG89)</f>
        <v>0</v>
      </c>
      <c r="AH90" s="94"/>
      <c r="AI90" s="125"/>
      <c r="AJ90" s="154"/>
      <c r="AK90" s="154"/>
      <c r="AL90" s="154"/>
      <c r="AM90" s="123"/>
      <c r="AN90" s="123"/>
      <c r="AO90" s="220">
        <f>+SUM(AO88:AO89)</f>
        <v>0</v>
      </c>
      <c r="AP90" s="94"/>
      <c r="AQ90" s="125"/>
      <c r="AR90" s="154"/>
      <c r="AS90" s="154"/>
      <c r="AT90" s="154"/>
      <c r="AU90" s="123"/>
      <c r="AV90" s="123"/>
      <c r="AW90" s="220">
        <f>+SUM(AW88:AW89)</f>
        <v>0</v>
      </c>
      <c r="AX90" s="94"/>
      <c r="AY90" s="97"/>
      <c r="AZ90" s="225">
        <f>SUM(S90+Z90+AG90+AO90+AW90)</f>
        <v>0</v>
      </c>
    </row>
    <row r="91" spans="1:52" ht="18.75" customHeight="1">
      <c r="A91" s="207" t="s">
        <v>137</v>
      </c>
      <c r="B91" s="208" t="s">
        <v>138</v>
      </c>
      <c r="C91" s="209"/>
      <c r="D91" s="51"/>
      <c r="E91" s="51"/>
      <c r="F91" s="209"/>
      <c r="G91" s="209"/>
      <c r="H91" s="209"/>
      <c r="I91" s="209"/>
      <c r="J91" s="209"/>
      <c r="K91" s="209"/>
      <c r="L91" s="209"/>
      <c r="M91" s="210"/>
      <c r="N91" s="211"/>
      <c r="O91" s="51"/>
      <c r="P91" s="51"/>
      <c r="Q91" s="51"/>
      <c r="R91" s="51"/>
      <c r="S91" s="223">
        <f>SUM(S85+S90)</f>
        <v>0</v>
      </c>
      <c r="T91" s="212"/>
      <c r="U91" s="213"/>
      <c r="V91" s="214"/>
      <c r="W91" s="51"/>
      <c r="X91" s="51"/>
      <c r="Y91" s="214"/>
      <c r="Z91" s="223">
        <f>SUM(Z85+Z90)</f>
        <v>0</v>
      </c>
      <c r="AA91" s="212"/>
      <c r="AB91" s="213"/>
      <c r="AC91" s="214"/>
      <c r="AD91" s="51"/>
      <c r="AE91" s="51"/>
      <c r="AF91" s="214"/>
      <c r="AG91" s="223">
        <f>SUM(AG85+AG90)</f>
        <v>0</v>
      </c>
      <c r="AH91" s="212"/>
      <c r="AI91" s="213"/>
      <c r="AJ91" s="51"/>
      <c r="AK91" s="51"/>
      <c r="AL91" s="51"/>
      <c r="AM91" s="214"/>
      <c r="AN91" s="214"/>
      <c r="AO91" s="223">
        <f>SUM(AO85+AO90)</f>
        <v>0</v>
      </c>
      <c r="AP91" s="212"/>
      <c r="AQ91" s="213"/>
      <c r="AR91" s="51"/>
      <c r="AS91" s="51"/>
      <c r="AT91" s="51"/>
      <c r="AU91" s="214"/>
      <c r="AV91" s="214"/>
      <c r="AW91" s="223">
        <f>SUM(AW85+AW90)</f>
        <v>0</v>
      </c>
      <c r="AX91" s="212"/>
      <c r="AY91" s="215"/>
      <c r="AZ91" s="226">
        <f>SUM(AZ85+AZ90)</f>
        <v>0</v>
      </c>
    </row>
  </sheetData>
  <sheetProtection algorithmName="SHA-512" hashValue="5A9ldAUAIgwbFBGpRHF5WAN2zpKTlgWW2uf1ixtMwfOcvKaRzAbBQQXwX62p1cPzAUyMOi/V2wqIoPvdR4CcAA==" saltValue="lbhwXClU8kC80yNWPM2Qxw==" spinCount="100000" sheet="1" objects="1" scenarios="1" selectLockedCells="1"/>
  <mergeCells count="49">
    <mergeCell ref="D81:L81"/>
    <mergeCell ref="D82:L82"/>
    <mergeCell ref="B51:F51"/>
    <mergeCell ref="C53:L53"/>
    <mergeCell ref="C54:L54"/>
    <mergeCell ref="D74:L74"/>
    <mergeCell ref="D75:L75"/>
    <mergeCell ref="D76:L76"/>
    <mergeCell ref="D77:L77"/>
    <mergeCell ref="C52:L52"/>
    <mergeCell ref="Q13:Q14"/>
    <mergeCell ref="V13:V14"/>
    <mergeCell ref="AC13:AC14"/>
    <mergeCell ref="AS13:AS14"/>
    <mergeCell ref="AZ13:AZ14"/>
    <mergeCell ref="AK13:AK14"/>
    <mergeCell ref="X13:X14"/>
    <mergeCell ref="AE13:AE14"/>
    <mergeCell ref="AM13:AM14"/>
    <mergeCell ref="AU13:AU14"/>
    <mergeCell ref="C13:F13"/>
    <mergeCell ref="O13:O14"/>
    <mergeCell ref="C16:D16"/>
    <mergeCell ref="C17:D17"/>
    <mergeCell ref="C14:D14"/>
    <mergeCell ref="C15:D15"/>
    <mergeCell ref="C19:D19"/>
    <mergeCell ref="C20:D20"/>
    <mergeCell ref="B23:D23"/>
    <mergeCell ref="B34:F34"/>
    <mergeCell ref="C18:D18"/>
    <mergeCell ref="A2:D2"/>
    <mergeCell ref="A4:D4"/>
    <mergeCell ref="A6:D6"/>
    <mergeCell ref="A8:D8"/>
    <mergeCell ref="F8:H8"/>
    <mergeCell ref="E2:S2"/>
    <mergeCell ref="E4:Z4"/>
    <mergeCell ref="AI11:AP11"/>
    <mergeCell ref="AQ11:AX11"/>
    <mergeCell ref="AY11:AZ11"/>
    <mergeCell ref="E5:Z5"/>
    <mergeCell ref="E6:Z6"/>
    <mergeCell ref="AC1:AZ10"/>
    <mergeCell ref="J8:L8"/>
    <mergeCell ref="N8:Q8"/>
    <mergeCell ref="N11:T11"/>
    <mergeCell ref="U11:AA11"/>
    <mergeCell ref="AB11:AH11"/>
  </mergeCells>
  <conditionalFormatting sqref="S22:V22 Y22:AC22 AF22:AI22 AM22:AQ22 AU22:AY22 T23:V23 AA23:AC23 AK23 AS23 Y23:Y29 AF23:AF29 AH23:AI29 AN23:AN29 AP23:AQ29 AV23:AV29 AX23:AY29 T24:U29 AA24:AB29 S30:V33 Y30:AC33 AF30:AI33 AM30:AQ33 AU30:AY33 U56:V61 Y56:Y61 AB56:AC61 AF56:AF61 AI56:AI61 AM56:AN61 AQ56:AQ61 AU56:AV61 U85:V87 Y85:Y87 AI85:AI88 AM85:AN88 AQ85:AQ88 AU85:AV88 AB85:AC91 AF85:AF91 AI90:AI91 AM90:AN91 AQ90:AQ91 AU90:AV91 U91:V91 Y91">
    <cfRule type="cellIs" dxfId="2" priority="1" stopIfTrue="1" operator="lessThan">
      <formula>0</formula>
    </cfRule>
  </conditionalFormatting>
  <dataValidations count="2">
    <dataValidation allowBlank="1" showErrorMessage="1" prompt="Enter the Subawardee's name" sqref="D74:L77" xr:uid="{00000000-0002-0000-0000-000000000000}"/>
    <dataValidation allowBlank="1" showInputMessage="1" showErrorMessage="1" promptTitle="Other" prompt="Briefly describe &quot;other&quot; costs" sqref="D81:L82" xr:uid="{00000000-0002-0000-0000-000001000000}"/>
  </dataValidations>
  <pageMargins left="0.25" right="0.25" top="0.25" bottom="0.25" header="0.3" footer="0.3"/>
  <pageSetup scale="4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2F906-FBC1-4A7F-AFE0-D3D5A006F74A}">
  <dimension ref="A1:IN91"/>
  <sheetViews>
    <sheetView topLeftCell="A2" zoomScale="80" zoomScaleNormal="80" workbookViewId="0">
      <selection activeCell="V16" sqref="V16"/>
    </sheetView>
  </sheetViews>
  <sheetFormatPr defaultColWidth="11.42578125" defaultRowHeight="12"/>
  <cols>
    <col min="1" max="2" width="2.85546875" style="35" customWidth="1"/>
    <col min="3" max="3" width="6.85546875" style="35" customWidth="1"/>
    <col min="4" max="4" width="37.140625" style="35" customWidth="1"/>
    <col min="5" max="5" width="1.5703125" style="35" customWidth="1"/>
    <col min="6" max="6" width="11.85546875" style="35" customWidth="1"/>
    <col min="7" max="7" width="1.5703125" style="35" customWidth="1"/>
    <col min="8" max="8" width="11.85546875" style="35" customWidth="1"/>
    <col min="9" max="9" width="1.5703125" style="35" customWidth="1"/>
    <col min="10" max="10" width="11.85546875" style="35" customWidth="1"/>
    <col min="11" max="11" width="1.5703125" style="35" customWidth="1"/>
    <col min="12" max="12" width="10.140625" style="35" customWidth="1"/>
    <col min="13" max="14" width="1.5703125" style="35" customWidth="1"/>
    <col min="15" max="15" width="8.5703125" style="35" customWidth="1"/>
    <col min="16" max="16" width="1.5703125" style="35" customWidth="1"/>
    <col min="17" max="17" width="9" style="35" customWidth="1"/>
    <col min="18" max="18" width="1.5703125" style="35" customWidth="1"/>
    <col min="19" max="19" width="13.5703125" style="35" customWidth="1"/>
    <col min="20" max="21" width="1.5703125" style="35" customWidth="1"/>
    <col min="22" max="22" width="8.7109375" style="35" customWidth="1"/>
    <col min="23" max="23" width="1.5703125" style="35" customWidth="1"/>
    <col min="24" max="24" width="10.140625" style="35" customWidth="1"/>
    <col min="25" max="25" width="1.5703125" style="35" customWidth="1"/>
    <col min="26" max="26" width="13.5703125" style="35" customWidth="1"/>
    <col min="27" max="28" width="1.5703125" style="35" customWidth="1"/>
    <col min="29" max="29" width="10.42578125" style="35" customWidth="1"/>
    <col min="30" max="30" width="1.5703125" style="35" customWidth="1"/>
    <col min="31" max="31" width="10" style="35" customWidth="1"/>
    <col min="32" max="32" width="1.5703125" style="35" customWidth="1"/>
    <col min="33" max="33" width="13.5703125" style="35" customWidth="1"/>
    <col min="34" max="35" width="1.5703125" style="35" customWidth="1"/>
    <col min="36" max="36" width="1.5703125" style="35" hidden="1" customWidth="1"/>
    <col min="37" max="37" width="10" style="35" customWidth="1"/>
    <col min="38" max="38" width="1.5703125" style="35" customWidth="1"/>
    <col min="39" max="39" width="9.85546875" style="35" customWidth="1"/>
    <col min="40" max="40" width="1.5703125" style="35" customWidth="1"/>
    <col min="41" max="41" width="13.5703125" style="35" customWidth="1"/>
    <col min="42" max="43" width="1.5703125" style="35" customWidth="1"/>
    <col min="44" max="44" width="1.5703125" style="35" hidden="1" customWidth="1"/>
    <col min="45" max="45" width="9" style="35" customWidth="1"/>
    <col min="46" max="46" width="1.5703125" style="35" customWidth="1"/>
    <col min="47" max="47" width="9.140625" style="35" customWidth="1"/>
    <col min="48" max="48" width="1.5703125" style="35" customWidth="1"/>
    <col min="49" max="49" width="13.5703125" style="35" customWidth="1"/>
    <col min="50" max="51" width="1.5703125" style="35" customWidth="1"/>
    <col min="52" max="52" width="13.5703125" style="35" customWidth="1"/>
    <col min="53" max="248" width="11.42578125" style="35"/>
    <col min="249" max="16384" width="11.42578125" style="36"/>
  </cols>
  <sheetData>
    <row r="1" spans="1:248" ht="18" customHeight="1">
      <c r="A1" s="32"/>
      <c r="B1" s="33"/>
      <c r="C1" s="33"/>
      <c r="D1" s="33"/>
      <c r="E1" s="33"/>
      <c r="F1" s="33"/>
      <c r="G1" s="33"/>
      <c r="H1" s="33"/>
      <c r="I1" s="33"/>
      <c r="J1" s="33"/>
      <c r="K1" s="33"/>
      <c r="L1" s="33"/>
      <c r="M1" s="33"/>
      <c r="N1" s="33"/>
      <c r="O1" s="33"/>
      <c r="P1" s="33"/>
      <c r="Q1" s="33"/>
      <c r="R1" s="33"/>
      <c r="S1" s="33"/>
      <c r="T1" s="33"/>
      <c r="U1" s="33"/>
      <c r="V1" s="33"/>
      <c r="W1" s="33"/>
      <c r="X1" s="33"/>
      <c r="Y1" s="33"/>
      <c r="Z1" s="33"/>
      <c r="AA1" s="33"/>
      <c r="AB1" s="228"/>
      <c r="AC1" s="368" t="s">
        <v>139</v>
      </c>
      <c r="AD1" s="369"/>
      <c r="AE1" s="369"/>
      <c r="AF1" s="369"/>
      <c r="AG1" s="369"/>
      <c r="AH1" s="369"/>
      <c r="AI1" s="369"/>
      <c r="AJ1" s="369"/>
      <c r="AK1" s="369"/>
      <c r="AL1" s="369"/>
      <c r="AM1" s="369"/>
      <c r="AN1" s="369"/>
      <c r="AO1" s="369"/>
      <c r="AP1" s="369"/>
      <c r="AQ1" s="369"/>
      <c r="AR1" s="369"/>
      <c r="AS1" s="369"/>
      <c r="AT1" s="369"/>
      <c r="AU1" s="369"/>
      <c r="AV1" s="369"/>
      <c r="AW1" s="369"/>
      <c r="AX1" s="369"/>
      <c r="AY1" s="369"/>
      <c r="AZ1" s="370"/>
      <c r="GW1" s="36"/>
      <c r="GX1" s="36"/>
      <c r="GY1" s="36"/>
      <c r="GZ1" s="36"/>
      <c r="HA1" s="36"/>
      <c r="HB1" s="36"/>
      <c r="HC1" s="36"/>
      <c r="HD1" s="36"/>
      <c r="HE1" s="36"/>
      <c r="HF1" s="36"/>
      <c r="HG1" s="36"/>
      <c r="HH1" s="36"/>
      <c r="HI1" s="36"/>
      <c r="HJ1" s="36"/>
      <c r="HK1" s="36"/>
      <c r="HL1" s="36"/>
      <c r="HM1" s="36"/>
      <c r="HN1" s="36"/>
      <c r="HO1" s="36"/>
      <c r="HP1" s="36"/>
      <c r="HQ1" s="36"/>
      <c r="HR1" s="36"/>
      <c r="HS1" s="36"/>
      <c r="HT1" s="36"/>
      <c r="HU1" s="36"/>
      <c r="HV1" s="36"/>
      <c r="HW1" s="36"/>
      <c r="HX1" s="36"/>
      <c r="HY1" s="36"/>
      <c r="HZ1" s="36"/>
      <c r="IA1" s="36"/>
      <c r="IB1" s="36"/>
      <c r="IC1" s="36"/>
      <c r="ID1" s="36"/>
      <c r="IE1" s="36"/>
      <c r="IF1" s="36"/>
      <c r="IG1" s="36"/>
      <c r="IH1" s="36"/>
      <c r="II1" s="36"/>
      <c r="IJ1" s="36"/>
      <c r="IK1" s="36"/>
      <c r="IL1" s="36"/>
      <c r="IM1" s="36"/>
      <c r="IN1" s="36"/>
    </row>
    <row r="2" spans="1:248" ht="18" customHeight="1">
      <c r="A2" s="340" t="s">
        <v>32</v>
      </c>
      <c r="B2" s="341"/>
      <c r="C2" s="341"/>
      <c r="D2" s="341"/>
      <c r="E2" s="342"/>
      <c r="F2" s="343"/>
      <c r="G2" s="343"/>
      <c r="H2" s="343"/>
      <c r="I2" s="343"/>
      <c r="J2" s="343"/>
      <c r="K2" s="343"/>
      <c r="L2" s="343"/>
      <c r="M2" s="343"/>
      <c r="N2" s="343"/>
      <c r="O2" s="343"/>
      <c r="P2" s="343"/>
      <c r="Q2" s="343"/>
      <c r="R2" s="343"/>
      <c r="S2" s="343"/>
      <c r="T2" s="37"/>
      <c r="U2" s="37"/>
      <c r="V2" s="37"/>
      <c r="W2" s="37"/>
      <c r="X2" s="37"/>
      <c r="Y2" s="37"/>
      <c r="Z2" s="38"/>
      <c r="AA2" s="38"/>
      <c r="AB2" s="229"/>
      <c r="AC2" s="371"/>
      <c r="AD2" s="372"/>
      <c r="AE2" s="372"/>
      <c r="AF2" s="372"/>
      <c r="AG2" s="372"/>
      <c r="AH2" s="372"/>
      <c r="AI2" s="372"/>
      <c r="AJ2" s="372"/>
      <c r="AK2" s="372"/>
      <c r="AL2" s="372"/>
      <c r="AM2" s="372"/>
      <c r="AN2" s="372"/>
      <c r="AO2" s="372"/>
      <c r="AP2" s="372"/>
      <c r="AQ2" s="372"/>
      <c r="AR2" s="372"/>
      <c r="AS2" s="372"/>
      <c r="AT2" s="372"/>
      <c r="AU2" s="372"/>
      <c r="AV2" s="372"/>
      <c r="AW2" s="372"/>
      <c r="AX2" s="372"/>
      <c r="AY2" s="372"/>
      <c r="AZ2" s="373"/>
      <c r="GW2" s="36"/>
      <c r="GX2" s="36"/>
      <c r="GY2" s="36"/>
      <c r="GZ2" s="36"/>
      <c r="HA2" s="36"/>
      <c r="HB2" s="36"/>
      <c r="HC2" s="36"/>
      <c r="HD2" s="36"/>
      <c r="HE2" s="36"/>
      <c r="HF2" s="36"/>
      <c r="HG2" s="36"/>
      <c r="HH2" s="36"/>
      <c r="HI2" s="36"/>
      <c r="HJ2" s="36"/>
      <c r="HK2" s="36"/>
      <c r="HL2" s="36"/>
      <c r="HM2" s="36"/>
      <c r="HN2" s="36"/>
      <c r="HO2" s="36"/>
      <c r="HP2" s="36"/>
      <c r="HQ2" s="36"/>
      <c r="HR2" s="36"/>
      <c r="HS2" s="36"/>
      <c r="HT2" s="36"/>
      <c r="HU2" s="36"/>
      <c r="HV2" s="36"/>
      <c r="HW2" s="36"/>
      <c r="HX2" s="36"/>
      <c r="HY2" s="36"/>
      <c r="HZ2" s="36"/>
      <c r="IA2" s="36"/>
      <c r="IB2" s="36"/>
      <c r="IC2" s="36"/>
      <c r="ID2" s="36"/>
      <c r="IE2" s="36"/>
      <c r="IF2" s="36"/>
      <c r="IG2" s="36"/>
      <c r="IH2" s="36"/>
      <c r="II2" s="36"/>
      <c r="IJ2" s="36"/>
      <c r="IK2" s="36"/>
      <c r="IL2" s="36"/>
      <c r="IM2" s="36"/>
      <c r="IN2" s="36"/>
    </row>
    <row r="3" spans="1:248" ht="7.5" customHeight="1">
      <c r="A3" s="40"/>
      <c r="B3" s="37"/>
      <c r="C3" s="41"/>
      <c r="D3" s="42"/>
      <c r="E3" s="43"/>
      <c r="F3" s="43"/>
      <c r="G3" s="43"/>
      <c r="H3" s="43"/>
      <c r="I3" s="43"/>
      <c r="J3" s="43"/>
      <c r="K3" s="43"/>
      <c r="L3" s="43"/>
      <c r="M3" s="43"/>
      <c r="N3" s="43"/>
      <c r="O3" s="43"/>
      <c r="P3" s="43"/>
      <c r="Q3" s="43"/>
      <c r="R3" s="43"/>
      <c r="S3" s="43"/>
      <c r="T3" s="37"/>
      <c r="U3" s="37"/>
      <c r="V3" s="37"/>
      <c r="W3" s="37"/>
      <c r="X3" s="37"/>
      <c r="Y3" s="37"/>
      <c r="Z3" s="41"/>
      <c r="AA3" s="37"/>
      <c r="AB3" s="230"/>
      <c r="AC3" s="371"/>
      <c r="AD3" s="372"/>
      <c r="AE3" s="372"/>
      <c r="AF3" s="372"/>
      <c r="AG3" s="372"/>
      <c r="AH3" s="372"/>
      <c r="AI3" s="372"/>
      <c r="AJ3" s="372"/>
      <c r="AK3" s="372"/>
      <c r="AL3" s="372"/>
      <c r="AM3" s="372"/>
      <c r="AN3" s="372"/>
      <c r="AO3" s="372"/>
      <c r="AP3" s="372"/>
      <c r="AQ3" s="372"/>
      <c r="AR3" s="372"/>
      <c r="AS3" s="372"/>
      <c r="AT3" s="372"/>
      <c r="AU3" s="372"/>
      <c r="AV3" s="372"/>
      <c r="AW3" s="372"/>
      <c r="AX3" s="372"/>
      <c r="AY3" s="372"/>
      <c r="AZ3" s="373"/>
      <c r="GW3" s="36"/>
      <c r="GX3" s="36"/>
      <c r="GY3" s="36"/>
      <c r="GZ3" s="36"/>
      <c r="HA3" s="36"/>
      <c r="HB3" s="36"/>
      <c r="HC3" s="36"/>
      <c r="HD3" s="36"/>
      <c r="HE3" s="36"/>
      <c r="HF3" s="36"/>
      <c r="HG3" s="36"/>
      <c r="HH3" s="36"/>
      <c r="HI3" s="36"/>
      <c r="HJ3" s="36"/>
      <c r="HK3" s="36"/>
      <c r="HL3" s="36"/>
      <c r="HM3" s="36"/>
      <c r="HN3" s="36"/>
      <c r="HO3" s="36"/>
      <c r="HP3" s="36"/>
      <c r="HQ3" s="36"/>
      <c r="HR3" s="36"/>
      <c r="HS3" s="36"/>
      <c r="HT3" s="36"/>
      <c r="HU3" s="36"/>
      <c r="HV3" s="36"/>
      <c r="HW3" s="36"/>
      <c r="HX3" s="36"/>
      <c r="HY3" s="36"/>
      <c r="HZ3" s="36"/>
      <c r="IA3" s="36"/>
      <c r="IB3" s="36"/>
      <c r="IC3" s="36"/>
      <c r="ID3" s="36"/>
      <c r="IE3" s="36"/>
      <c r="IF3" s="36"/>
      <c r="IG3" s="36"/>
      <c r="IH3" s="36"/>
      <c r="II3" s="36"/>
      <c r="IJ3" s="36"/>
      <c r="IK3" s="36"/>
      <c r="IL3" s="36"/>
      <c r="IM3" s="36"/>
      <c r="IN3" s="36"/>
    </row>
    <row r="4" spans="1:248" s="45" customFormat="1" ht="18" customHeight="1">
      <c r="A4" s="340" t="s">
        <v>33</v>
      </c>
      <c r="B4" s="341"/>
      <c r="C4" s="341"/>
      <c r="D4" s="341"/>
      <c r="E4" s="324"/>
      <c r="F4" s="325"/>
      <c r="G4" s="325"/>
      <c r="H4" s="325"/>
      <c r="I4" s="325"/>
      <c r="J4" s="325"/>
      <c r="K4" s="325"/>
      <c r="L4" s="325"/>
      <c r="M4" s="325"/>
      <c r="N4" s="325"/>
      <c r="O4" s="325"/>
      <c r="P4" s="325"/>
      <c r="Q4" s="325"/>
      <c r="R4" s="325"/>
      <c r="S4" s="325"/>
      <c r="T4" s="325"/>
      <c r="U4" s="326"/>
      <c r="V4" s="327"/>
      <c r="W4" s="327"/>
      <c r="X4" s="327"/>
      <c r="Y4" s="327"/>
      <c r="Z4" s="328"/>
      <c r="AA4" s="37"/>
      <c r="AB4" s="230"/>
      <c r="AC4" s="371"/>
      <c r="AD4" s="372"/>
      <c r="AE4" s="372"/>
      <c r="AF4" s="372"/>
      <c r="AG4" s="372"/>
      <c r="AH4" s="372"/>
      <c r="AI4" s="372"/>
      <c r="AJ4" s="372"/>
      <c r="AK4" s="372"/>
      <c r="AL4" s="372"/>
      <c r="AM4" s="372"/>
      <c r="AN4" s="372"/>
      <c r="AO4" s="372"/>
      <c r="AP4" s="372"/>
      <c r="AQ4" s="372"/>
      <c r="AR4" s="372"/>
      <c r="AS4" s="372"/>
      <c r="AT4" s="372"/>
      <c r="AU4" s="372"/>
      <c r="AV4" s="372"/>
      <c r="AW4" s="372"/>
      <c r="AX4" s="372"/>
      <c r="AY4" s="372"/>
      <c r="AZ4" s="373"/>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row>
    <row r="5" spans="1:248" s="45" customFormat="1" ht="7.5" customHeight="1">
      <c r="A5" s="40"/>
      <c r="B5" s="37"/>
      <c r="C5" s="41"/>
      <c r="D5" s="42"/>
      <c r="E5" s="319"/>
      <c r="F5" s="320"/>
      <c r="G5" s="320"/>
      <c r="H5" s="320"/>
      <c r="I5" s="320"/>
      <c r="J5" s="320"/>
      <c r="K5" s="320"/>
      <c r="L5" s="320"/>
      <c r="M5" s="320"/>
      <c r="N5" s="320"/>
      <c r="O5" s="320"/>
      <c r="P5" s="320"/>
      <c r="Q5" s="320"/>
      <c r="R5" s="320"/>
      <c r="S5" s="320"/>
      <c r="T5" s="320"/>
      <c r="U5" s="321"/>
      <c r="V5" s="322"/>
      <c r="W5" s="322"/>
      <c r="X5" s="322"/>
      <c r="Y5" s="322"/>
      <c r="Z5" s="323"/>
      <c r="AA5" s="37"/>
      <c r="AB5" s="230"/>
      <c r="AC5" s="371"/>
      <c r="AD5" s="372"/>
      <c r="AE5" s="372"/>
      <c r="AF5" s="372"/>
      <c r="AG5" s="372"/>
      <c r="AH5" s="372"/>
      <c r="AI5" s="372"/>
      <c r="AJ5" s="372"/>
      <c r="AK5" s="372"/>
      <c r="AL5" s="372"/>
      <c r="AM5" s="372"/>
      <c r="AN5" s="372"/>
      <c r="AO5" s="372"/>
      <c r="AP5" s="372"/>
      <c r="AQ5" s="372"/>
      <c r="AR5" s="372"/>
      <c r="AS5" s="372"/>
      <c r="AT5" s="372"/>
      <c r="AU5" s="372"/>
      <c r="AV5" s="372"/>
      <c r="AW5" s="372"/>
      <c r="AX5" s="372"/>
      <c r="AY5" s="372"/>
      <c r="AZ5" s="373"/>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row>
    <row r="6" spans="1:248" s="45" customFormat="1" ht="18" customHeight="1">
      <c r="A6" s="340" t="s">
        <v>34</v>
      </c>
      <c r="B6" s="341"/>
      <c r="C6" s="341"/>
      <c r="D6" s="341"/>
      <c r="E6" s="324"/>
      <c r="F6" s="325"/>
      <c r="G6" s="325"/>
      <c r="H6" s="325"/>
      <c r="I6" s="325"/>
      <c r="J6" s="325"/>
      <c r="K6" s="325"/>
      <c r="L6" s="325"/>
      <c r="M6" s="325"/>
      <c r="N6" s="325"/>
      <c r="O6" s="325"/>
      <c r="P6" s="325"/>
      <c r="Q6" s="325"/>
      <c r="R6" s="325"/>
      <c r="S6" s="325"/>
      <c r="T6" s="325"/>
      <c r="U6" s="326"/>
      <c r="V6" s="327"/>
      <c r="W6" s="327"/>
      <c r="X6" s="327"/>
      <c r="Y6" s="327"/>
      <c r="Z6" s="328"/>
      <c r="AA6" s="37"/>
      <c r="AB6" s="230"/>
      <c r="AC6" s="371"/>
      <c r="AD6" s="372"/>
      <c r="AE6" s="372"/>
      <c r="AF6" s="372"/>
      <c r="AG6" s="372"/>
      <c r="AH6" s="372"/>
      <c r="AI6" s="372"/>
      <c r="AJ6" s="372"/>
      <c r="AK6" s="372"/>
      <c r="AL6" s="372"/>
      <c r="AM6" s="372"/>
      <c r="AN6" s="372"/>
      <c r="AO6" s="372"/>
      <c r="AP6" s="372"/>
      <c r="AQ6" s="372"/>
      <c r="AR6" s="372"/>
      <c r="AS6" s="372"/>
      <c r="AT6" s="372"/>
      <c r="AU6" s="372"/>
      <c r="AV6" s="372"/>
      <c r="AW6" s="372"/>
      <c r="AX6" s="372"/>
      <c r="AY6" s="372"/>
      <c r="AZ6" s="373"/>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row>
    <row r="7" spans="1:248" ht="7.5" customHeight="1">
      <c r="A7" s="40"/>
      <c r="B7" s="37"/>
      <c r="C7" s="41"/>
      <c r="D7" s="42"/>
      <c r="E7" s="37"/>
      <c r="F7" s="37"/>
      <c r="G7" s="37"/>
      <c r="H7" s="37"/>
      <c r="I7" s="37"/>
      <c r="J7" s="37"/>
      <c r="K7" s="37"/>
      <c r="L7" s="37"/>
      <c r="M7" s="37"/>
      <c r="N7" s="37"/>
      <c r="O7" s="37"/>
      <c r="P7" s="37"/>
      <c r="Q7" s="37"/>
      <c r="R7" s="37"/>
      <c r="S7" s="37"/>
      <c r="T7" s="46"/>
      <c r="U7" s="46"/>
      <c r="V7" s="46"/>
      <c r="W7" s="37"/>
      <c r="X7" s="37"/>
      <c r="Y7" s="46"/>
      <c r="Z7" s="46"/>
      <c r="AA7" s="37"/>
      <c r="AB7" s="230"/>
      <c r="AC7" s="371"/>
      <c r="AD7" s="372"/>
      <c r="AE7" s="372"/>
      <c r="AF7" s="372"/>
      <c r="AG7" s="372"/>
      <c r="AH7" s="372"/>
      <c r="AI7" s="372"/>
      <c r="AJ7" s="372"/>
      <c r="AK7" s="372"/>
      <c r="AL7" s="372"/>
      <c r="AM7" s="372"/>
      <c r="AN7" s="372"/>
      <c r="AO7" s="372"/>
      <c r="AP7" s="372"/>
      <c r="AQ7" s="372"/>
      <c r="AR7" s="372"/>
      <c r="AS7" s="372"/>
      <c r="AT7" s="372"/>
      <c r="AU7" s="372"/>
      <c r="AV7" s="372"/>
      <c r="AW7" s="372"/>
      <c r="AX7" s="372"/>
      <c r="AY7" s="372"/>
      <c r="AZ7" s="373"/>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c r="II7" s="36"/>
      <c r="IJ7" s="36"/>
      <c r="IK7" s="36"/>
      <c r="IL7" s="36"/>
      <c r="IM7" s="36"/>
      <c r="IN7" s="36"/>
    </row>
    <row r="8" spans="1:248" ht="18" customHeight="1">
      <c r="A8" s="340" t="s">
        <v>35</v>
      </c>
      <c r="B8" s="341"/>
      <c r="C8" s="341"/>
      <c r="D8" s="341"/>
      <c r="E8" s="37"/>
      <c r="F8" s="336"/>
      <c r="G8" s="336"/>
      <c r="H8" s="336"/>
      <c r="I8" s="37"/>
      <c r="J8" s="335"/>
      <c r="K8" s="335"/>
      <c r="L8" s="335"/>
      <c r="M8" s="47"/>
      <c r="N8" s="336"/>
      <c r="O8" s="336"/>
      <c r="P8" s="336"/>
      <c r="Q8" s="336"/>
      <c r="R8" s="46"/>
      <c r="S8" s="46"/>
      <c r="T8" s="46"/>
      <c r="U8" s="37"/>
      <c r="V8" s="37"/>
      <c r="W8" s="46"/>
      <c r="X8" s="46"/>
      <c r="Y8" s="37"/>
      <c r="Z8" s="37"/>
      <c r="AA8" s="37"/>
      <c r="AB8" s="230"/>
      <c r="AC8" s="371"/>
      <c r="AD8" s="372"/>
      <c r="AE8" s="372"/>
      <c r="AF8" s="372"/>
      <c r="AG8" s="372"/>
      <c r="AH8" s="372"/>
      <c r="AI8" s="372"/>
      <c r="AJ8" s="372"/>
      <c r="AK8" s="372"/>
      <c r="AL8" s="372"/>
      <c r="AM8" s="372"/>
      <c r="AN8" s="372"/>
      <c r="AO8" s="372"/>
      <c r="AP8" s="372"/>
      <c r="AQ8" s="372"/>
      <c r="AR8" s="372"/>
      <c r="AS8" s="372"/>
      <c r="AT8" s="372"/>
      <c r="AU8" s="372"/>
      <c r="AV8" s="372"/>
      <c r="AW8" s="372"/>
      <c r="AX8" s="372"/>
      <c r="AY8" s="372"/>
      <c r="AZ8" s="373"/>
      <c r="GU8" s="36"/>
      <c r="GV8" s="36"/>
      <c r="GW8" s="36"/>
      <c r="GX8" s="36"/>
      <c r="GY8" s="36"/>
      <c r="GZ8" s="36"/>
      <c r="HA8" s="36"/>
      <c r="HB8" s="36"/>
      <c r="HC8" s="36"/>
      <c r="HD8" s="36"/>
      <c r="HE8" s="36"/>
      <c r="HF8" s="36"/>
      <c r="HG8" s="36"/>
      <c r="HH8" s="36"/>
      <c r="HI8" s="36"/>
      <c r="HJ8" s="36"/>
      <c r="HK8" s="36"/>
      <c r="HL8" s="36"/>
      <c r="HM8" s="36"/>
      <c r="HN8" s="36"/>
      <c r="HO8" s="36"/>
      <c r="HP8" s="36"/>
      <c r="HQ8" s="36"/>
      <c r="HR8" s="36"/>
      <c r="HS8" s="36"/>
      <c r="HT8" s="36"/>
      <c r="HU8" s="36"/>
      <c r="HV8" s="36"/>
      <c r="HW8" s="36"/>
      <c r="HX8" s="36"/>
      <c r="HY8" s="36"/>
      <c r="HZ8" s="36"/>
      <c r="IA8" s="36"/>
      <c r="IB8" s="36"/>
      <c r="IC8" s="36"/>
      <c r="ID8" s="36"/>
      <c r="IE8" s="36"/>
      <c r="IF8" s="36"/>
      <c r="IG8" s="36"/>
      <c r="IH8" s="36"/>
      <c r="II8" s="36"/>
      <c r="IJ8" s="36"/>
      <c r="IK8" s="36"/>
      <c r="IL8" s="36"/>
      <c r="IM8" s="36"/>
      <c r="IN8" s="36"/>
    </row>
    <row r="9" spans="1:248" ht="18" customHeight="1">
      <c r="A9" s="40"/>
      <c r="B9" s="37"/>
      <c r="C9" s="48"/>
      <c r="D9" s="42"/>
      <c r="E9" s="37"/>
      <c r="F9" s="37"/>
      <c r="G9" s="37"/>
      <c r="H9" s="37"/>
      <c r="I9" s="37"/>
      <c r="J9" s="37"/>
      <c r="K9" s="37"/>
      <c r="L9" s="37"/>
      <c r="M9" s="37"/>
      <c r="N9" s="37"/>
      <c r="O9" s="37"/>
      <c r="P9" s="37"/>
      <c r="Q9" s="37"/>
      <c r="R9" s="37"/>
      <c r="S9" s="37"/>
      <c r="T9" s="46"/>
      <c r="U9" s="46"/>
      <c r="V9" s="46"/>
      <c r="W9" s="37"/>
      <c r="X9" s="37"/>
      <c r="Y9" s="46"/>
      <c r="Z9" s="46"/>
      <c r="AA9" s="37"/>
      <c r="AB9" s="230"/>
      <c r="AC9" s="371"/>
      <c r="AD9" s="372"/>
      <c r="AE9" s="372"/>
      <c r="AF9" s="372"/>
      <c r="AG9" s="372"/>
      <c r="AH9" s="372"/>
      <c r="AI9" s="372"/>
      <c r="AJ9" s="372"/>
      <c r="AK9" s="372"/>
      <c r="AL9" s="372"/>
      <c r="AM9" s="372"/>
      <c r="AN9" s="372"/>
      <c r="AO9" s="372"/>
      <c r="AP9" s="372"/>
      <c r="AQ9" s="372"/>
      <c r="AR9" s="372"/>
      <c r="AS9" s="372"/>
      <c r="AT9" s="372"/>
      <c r="AU9" s="372"/>
      <c r="AV9" s="372"/>
      <c r="AW9" s="372"/>
      <c r="AX9" s="372"/>
      <c r="AY9" s="372"/>
      <c r="AZ9" s="373"/>
      <c r="GW9" s="36"/>
      <c r="GX9" s="36"/>
      <c r="GY9" s="36"/>
      <c r="GZ9" s="36"/>
      <c r="HA9" s="36"/>
      <c r="HB9" s="36"/>
      <c r="HC9" s="36"/>
      <c r="HD9" s="36"/>
      <c r="HE9" s="36"/>
      <c r="HF9" s="36"/>
      <c r="HG9" s="36"/>
      <c r="HH9" s="36"/>
      <c r="HI9" s="36"/>
      <c r="HJ9" s="36"/>
      <c r="HK9" s="36"/>
      <c r="HL9" s="36"/>
      <c r="HM9" s="36"/>
      <c r="HN9" s="36"/>
      <c r="HO9" s="36"/>
      <c r="HP9" s="36"/>
      <c r="HQ9" s="36"/>
      <c r="HR9" s="36"/>
      <c r="HS9" s="36"/>
      <c r="HT9" s="36"/>
      <c r="HU9" s="36"/>
      <c r="HV9" s="36"/>
      <c r="HW9" s="36"/>
      <c r="HX9" s="36"/>
      <c r="HY9" s="36"/>
      <c r="HZ9" s="36"/>
      <c r="IA9" s="36"/>
      <c r="IB9" s="36"/>
      <c r="IC9" s="36"/>
      <c r="ID9" s="36"/>
      <c r="IE9" s="36"/>
      <c r="IF9" s="36"/>
      <c r="IG9" s="36"/>
      <c r="IH9" s="36"/>
      <c r="II9" s="36"/>
      <c r="IJ9" s="36"/>
      <c r="IK9" s="36"/>
      <c r="IL9" s="36"/>
      <c r="IM9" s="36"/>
      <c r="IN9" s="36"/>
    </row>
    <row r="10" spans="1:248" ht="18" customHeight="1">
      <c r="A10" s="49"/>
      <c r="B10" s="50"/>
      <c r="C10" s="51"/>
      <c r="D10" s="50"/>
      <c r="E10" s="50"/>
      <c r="F10" s="50"/>
      <c r="G10" s="52" t="s">
        <v>36</v>
      </c>
      <c r="H10" s="53">
        <v>0</v>
      </c>
      <c r="I10" s="50"/>
      <c r="J10" s="50"/>
      <c r="K10" s="50"/>
      <c r="L10" s="54"/>
      <c r="M10" s="55"/>
      <c r="N10" s="54"/>
      <c r="O10" s="50"/>
      <c r="P10" s="50"/>
      <c r="Q10" s="50"/>
      <c r="R10" s="50"/>
      <c r="S10" s="50"/>
      <c r="T10" s="50"/>
      <c r="U10" s="50"/>
      <c r="V10" s="50"/>
      <c r="W10" s="50"/>
      <c r="X10" s="50"/>
      <c r="Y10" s="50"/>
      <c r="Z10" s="54"/>
      <c r="AA10" s="50"/>
      <c r="AB10" s="231"/>
      <c r="AC10" s="374"/>
      <c r="AD10" s="375"/>
      <c r="AE10" s="375"/>
      <c r="AF10" s="375"/>
      <c r="AG10" s="375"/>
      <c r="AH10" s="375"/>
      <c r="AI10" s="375"/>
      <c r="AJ10" s="375"/>
      <c r="AK10" s="375"/>
      <c r="AL10" s="375"/>
      <c r="AM10" s="375"/>
      <c r="AN10" s="375"/>
      <c r="AO10" s="375"/>
      <c r="AP10" s="375"/>
      <c r="AQ10" s="375"/>
      <c r="AR10" s="375"/>
      <c r="AS10" s="375"/>
      <c r="AT10" s="375"/>
      <c r="AU10" s="375"/>
      <c r="AV10" s="375"/>
      <c r="AW10" s="375"/>
      <c r="AX10" s="375"/>
      <c r="AY10" s="375"/>
      <c r="AZ10" s="376"/>
    </row>
    <row r="11" spans="1:248" ht="15" customHeight="1">
      <c r="A11" s="40"/>
      <c r="B11" s="41"/>
      <c r="C11" s="41"/>
      <c r="D11" s="41"/>
      <c r="E11" s="41"/>
      <c r="F11" s="41"/>
      <c r="G11" s="41"/>
      <c r="H11" s="41"/>
      <c r="I11" s="41"/>
      <c r="J11" s="41"/>
      <c r="K11" s="41"/>
      <c r="L11" s="41"/>
      <c r="M11" s="41"/>
      <c r="N11" s="337" t="s">
        <v>37</v>
      </c>
      <c r="O11" s="338"/>
      <c r="P11" s="338"/>
      <c r="Q11" s="338"/>
      <c r="R11" s="338"/>
      <c r="S11" s="338"/>
      <c r="T11" s="339"/>
      <c r="U11" s="337" t="s">
        <v>38</v>
      </c>
      <c r="V11" s="338"/>
      <c r="W11" s="338"/>
      <c r="X11" s="338"/>
      <c r="Y11" s="338"/>
      <c r="Z11" s="338"/>
      <c r="AA11" s="339"/>
      <c r="AB11" s="337" t="s">
        <v>39</v>
      </c>
      <c r="AC11" s="315"/>
      <c r="AD11" s="315"/>
      <c r="AE11" s="315"/>
      <c r="AF11" s="315"/>
      <c r="AG11" s="315"/>
      <c r="AH11" s="315"/>
      <c r="AI11" s="314" t="s">
        <v>40</v>
      </c>
      <c r="AJ11" s="315"/>
      <c r="AK11" s="315"/>
      <c r="AL11" s="315"/>
      <c r="AM11" s="315"/>
      <c r="AN11" s="315"/>
      <c r="AO11" s="315"/>
      <c r="AP11" s="316"/>
      <c r="AQ11" s="314" t="s">
        <v>41</v>
      </c>
      <c r="AR11" s="315"/>
      <c r="AS11" s="315"/>
      <c r="AT11" s="315"/>
      <c r="AU11" s="315"/>
      <c r="AV11" s="315"/>
      <c r="AW11" s="315"/>
      <c r="AX11" s="315"/>
      <c r="AY11" s="317" t="s">
        <v>42</v>
      </c>
      <c r="AZ11" s="318"/>
      <c r="IB11" s="36"/>
      <c r="IC11" s="36"/>
      <c r="ID11" s="36"/>
      <c r="IE11" s="36"/>
      <c r="IF11" s="36"/>
      <c r="IG11" s="36"/>
      <c r="IH11" s="36"/>
      <c r="II11" s="36"/>
      <c r="IJ11" s="36"/>
      <c r="IK11" s="36"/>
      <c r="IL11" s="36"/>
      <c r="IM11" s="36"/>
      <c r="IN11" s="36"/>
    </row>
    <row r="12" spans="1:248" ht="8.1" customHeight="1">
      <c r="A12" s="40"/>
      <c r="B12" s="41"/>
      <c r="C12" s="41"/>
      <c r="D12" s="41"/>
      <c r="E12" s="41"/>
      <c r="F12" s="41"/>
      <c r="G12" s="41"/>
      <c r="H12" s="41"/>
      <c r="I12" s="41"/>
      <c r="J12" s="41"/>
      <c r="K12" s="41"/>
      <c r="L12" s="41"/>
      <c r="M12" s="56"/>
      <c r="N12" s="57"/>
      <c r="O12" s="58"/>
      <c r="P12" s="58"/>
      <c r="Q12" s="58"/>
      <c r="R12" s="58"/>
      <c r="S12" s="58"/>
      <c r="T12" s="59"/>
      <c r="U12" s="57"/>
      <c r="V12" s="58"/>
      <c r="W12" s="58"/>
      <c r="X12" s="58"/>
      <c r="Y12" s="58"/>
      <c r="Z12" s="58"/>
      <c r="AA12" s="59"/>
      <c r="AB12" s="57"/>
      <c r="AC12" s="58"/>
      <c r="AD12" s="58"/>
      <c r="AE12" s="58"/>
      <c r="AF12" s="58"/>
      <c r="AG12" s="58"/>
      <c r="AH12" s="59"/>
      <c r="AI12" s="57"/>
      <c r="AJ12" s="58"/>
      <c r="AK12" s="58"/>
      <c r="AL12" s="58"/>
      <c r="AM12" s="58"/>
      <c r="AN12" s="58"/>
      <c r="AO12" s="58"/>
      <c r="AP12" s="59"/>
      <c r="AQ12" s="57"/>
      <c r="AR12" s="58"/>
      <c r="AS12" s="58"/>
      <c r="AT12" s="58"/>
      <c r="AU12" s="58"/>
      <c r="AV12" s="58"/>
      <c r="AW12" s="58"/>
      <c r="AX12" s="59"/>
      <c r="AY12" s="57"/>
      <c r="AZ12" s="60"/>
    </row>
    <row r="13" spans="1:248" ht="30.75" customHeight="1">
      <c r="A13" s="61" t="s">
        <v>43</v>
      </c>
      <c r="B13" s="41"/>
      <c r="C13" s="355" t="s">
        <v>44</v>
      </c>
      <c r="D13" s="352"/>
      <c r="E13" s="353"/>
      <c r="F13" s="354"/>
      <c r="G13" s="62"/>
      <c r="H13" s="62"/>
      <c r="I13" s="62"/>
      <c r="J13" s="62"/>
      <c r="K13" s="62"/>
      <c r="L13" s="63"/>
      <c r="M13" s="64"/>
      <c r="N13" s="65"/>
      <c r="O13" s="356" t="s">
        <v>45</v>
      </c>
      <c r="P13" s="41"/>
      <c r="Q13" s="356" t="s">
        <v>46</v>
      </c>
      <c r="R13" s="41"/>
      <c r="S13" s="41"/>
      <c r="T13" s="67"/>
      <c r="U13" s="68"/>
      <c r="V13" s="356" t="s">
        <v>45</v>
      </c>
      <c r="W13" s="41"/>
      <c r="X13" s="356" t="s">
        <v>46</v>
      </c>
      <c r="Y13" s="41"/>
      <c r="Z13" s="41"/>
      <c r="AA13" s="67"/>
      <c r="AB13" s="68"/>
      <c r="AC13" s="356" t="s">
        <v>45</v>
      </c>
      <c r="AD13" s="41"/>
      <c r="AE13" s="356" t="s">
        <v>46</v>
      </c>
      <c r="AF13" s="41"/>
      <c r="AG13" s="41"/>
      <c r="AH13" s="67"/>
      <c r="AI13" s="68"/>
      <c r="AJ13" s="41"/>
      <c r="AK13" s="356" t="s">
        <v>45</v>
      </c>
      <c r="AL13" s="41"/>
      <c r="AM13" s="356" t="s">
        <v>46</v>
      </c>
      <c r="AN13" s="41"/>
      <c r="AO13" s="41"/>
      <c r="AP13" s="67"/>
      <c r="AQ13" s="68"/>
      <c r="AR13" s="41"/>
      <c r="AS13" s="356" t="s">
        <v>45</v>
      </c>
      <c r="AT13" s="41"/>
      <c r="AU13" s="356" t="s">
        <v>46</v>
      </c>
      <c r="AV13" s="41"/>
      <c r="AW13" s="41"/>
      <c r="AX13" s="67"/>
      <c r="AY13" s="69"/>
      <c r="AZ13" s="361" t="s">
        <v>47</v>
      </c>
    </row>
    <row r="14" spans="1:248" s="81" customFormat="1" ht="27.75" customHeight="1">
      <c r="A14" s="71"/>
      <c r="B14" s="72"/>
      <c r="C14" s="358" t="s">
        <v>48</v>
      </c>
      <c r="D14" s="358"/>
      <c r="E14" s="62"/>
      <c r="F14" s="73" t="s">
        <v>49</v>
      </c>
      <c r="G14" s="74"/>
      <c r="H14" s="73" t="s">
        <v>50</v>
      </c>
      <c r="I14" s="74"/>
      <c r="J14" s="73" t="s">
        <v>51</v>
      </c>
      <c r="K14" s="74"/>
      <c r="L14" s="73" t="s">
        <v>52</v>
      </c>
      <c r="M14" s="64"/>
      <c r="N14" s="65"/>
      <c r="O14" s="357"/>
      <c r="P14" s="74"/>
      <c r="Q14" s="358"/>
      <c r="R14" s="75"/>
      <c r="S14" s="66" t="s">
        <v>53</v>
      </c>
      <c r="T14" s="76"/>
      <c r="U14" s="77"/>
      <c r="V14" s="357"/>
      <c r="W14" s="74"/>
      <c r="X14" s="358"/>
      <c r="Y14" s="78"/>
      <c r="Z14" s="66" t="s">
        <v>53</v>
      </c>
      <c r="AA14" s="76"/>
      <c r="AB14" s="77"/>
      <c r="AC14" s="357"/>
      <c r="AD14" s="74"/>
      <c r="AE14" s="358"/>
      <c r="AF14" s="78"/>
      <c r="AG14" s="66" t="s">
        <v>53</v>
      </c>
      <c r="AH14" s="76"/>
      <c r="AI14" s="77"/>
      <c r="AJ14" s="74"/>
      <c r="AK14" s="357"/>
      <c r="AL14" s="74"/>
      <c r="AM14" s="358"/>
      <c r="AN14" s="78"/>
      <c r="AO14" s="66" t="s">
        <v>53</v>
      </c>
      <c r="AP14" s="76"/>
      <c r="AQ14" s="77"/>
      <c r="AR14" s="74"/>
      <c r="AS14" s="357"/>
      <c r="AT14" s="74"/>
      <c r="AU14" s="358"/>
      <c r="AV14" s="78"/>
      <c r="AW14" s="66" t="s">
        <v>53</v>
      </c>
      <c r="AX14" s="76"/>
      <c r="AY14" s="79"/>
      <c r="AZ14" s="362"/>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row>
    <row r="15" spans="1:248" ht="18.95" customHeight="1">
      <c r="A15" s="40"/>
      <c r="B15" s="82" t="s">
        <v>54</v>
      </c>
      <c r="C15" s="359" t="s">
        <v>55</v>
      </c>
      <c r="D15" s="360"/>
      <c r="E15" s="83"/>
      <c r="F15" s="84">
        <v>0</v>
      </c>
      <c r="G15" s="85"/>
      <c r="H15" s="86">
        <v>0</v>
      </c>
      <c r="I15" s="87"/>
      <c r="J15" s="86">
        <v>0</v>
      </c>
      <c r="K15" s="88"/>
      <c r="L15" s="89">
        <v>0</v>
      </c>
      <c r="M15" s="90"/>
      <c r="N15" s="90"/>
      <c r="O15" s="91">
        <v>0</v>
      </c>
      <c r="P15" s="92">
        <v>0</v>
      </c>
      <c r="Q15" s="91">
        <v>0</v>
      </c>
      <c r="R15" s="93"/>
      <c r="S15" s="29">
        <f>(IF(O15&gt;0,O15*$F15*$H15*(1+$H$10)^0,0))+(IF(Q15&gt;0,Q15*$F15*$J15*(1+$H$10)^0,0))</f>
        <v>0</v>
      </c>
      <c r="T15" s="94"/>
      <c r="U15" s="95"/>
      <c r="V15" s="91">
        <v>0</v>
      </c>
      <c r="W15" s="92"/>
      <c r="X15" s="91">
        <v>0</v>
      </c>
      <c r="Y15" s="96"/>
      <c r="Z15" s="29">
        <f t="shared" ref="Z15:Z20" si="0">(IF(V15&gt;0,V15*$F15*$H15*(1+$H$10)^1,0))+(IF(X15&gt;0,X15*$F15*$J15*(1+$H$10)^1,0))</f>
        <v>0</v>
      </c>
      <c r="AA15" s="94"/>
      <c r="AB15" s="95"/>
      <c r="AC15" s="91">
        <v>0</v>
      </c>
      <c r="AD15" s="92"/>
      <c r="AE15" s="91">
        <v>0</v>
      </c>
      <c r="AF15" s="96"/>
      <c r="AG15" s="29">
        <f t="shared" ref="AG15:AG20" si="1">(IF(AC15&gt;0,AC15*$F15*$H15*(1+$H$10)^2,0))+(IF(AE15&gt;0,AE15*$F15*$J15*(1+$H$10)^2,0))</f>
        <v>0</v>
      </c>
      <c r="AH15" s="94"/>
      <c r="AI15" s="95"/>
      <c r="AJ15" s="92"/>
      <c r="AK15" s="91">
        <v>0</v>
      </c>
      <c r="AL15" s="92"/>
      <c r="AM15" s="91">
        <v>0</v>
      </c>
      <c r="AN15" s="96"/>
      <c r="AO15" s="29">
        <f t="shared" ref="AO15:AO20" si="2">(IF(AK15&gt;0,AK15*$F15*$H15*(1+$H$10)^3,0))+(IF(AM15&gt;0,AM15*$F15*$J15*(1+$H$10)^3,0))</f>
        <v>0</v>
      </c>
      <c r="AP15" s="94"/>
      <c r="AQ15" s="95"/>
      <c r="AR15" s="92"/>
      <c r="AS15" s="91">
        <v>0</v>
      </c>
      <c r="AT15" s="92"/>
      <c r="AU15" s="91">
        <v>0</v>
      </c>
      <c r="AV15" s="96"/>
      <c r="AW15" s="29">
        <f t="shared" ref="AW15:AW20" si="3">(IF(AS15&gt;0,AS15*$F15*$H15*(1+$H$10)^4,0))+(IF(AU15&gt;0,AU15*$F15*$J15*(1+$H$10)^4,0))</f>
        <v>0</v>
      </c>
      <c r="AX15" s="94"/>
      <c r="AY15" s="97"/>
      <c r="AZ15" s="224">
        <f t="shared" ref="AZ15:AZ20" si="4">SUM(S15+Z15+AG15+AO15+AW15)</f>
        <v>0</v>
      </c>
    </row>
    <row r="16" spans="1:248" ht="18.95" customHeight="1">
      <c r="A16" s="40"/>
      <c r="B16" s="82" t="s">
        <v>56</v>
      </c>
      <c r="C16" s="344" t="s">
        <v>57</v>
      </c>
      <c r="D16" s="345"/>
      <c r="E16" s="83"/>
      <c r="F16" s="99">
        <v>0</v>
      </c>
      <c r="G16" s="85"/>
      <c r="H16" s="100">
        <v>0</v>
      </c>
      <c r="I16" s="87"/>
      <c r="J16" s="100">
        <v>1</v>
      </c>
      <c r="K16" s="88"/>
      <c r="L16" s="101">
        <v>0</v>
      </c>
      <c r="M16" s="90"/>
      <c r="N16" s="90"/>
      <c r="O16" s="102">
        <v>0</v>
      </c>
      <c r="P16" s="92"/>
      <c r="Q16" s="102">
        <v>0</v>
      </c>
      <c r="R16" s="103"/>
      <c r="S16" s="29">
        <f t="shared" ref="S16:S20" si="5">(IF(O16&gt;0,O16*$F16*$H16*(1+$H$10)^0,0))+(IF(Q16&gt;0,Q16*$F16*$J16*(1+$H$10)^0,0))</f>
        <v>0</v>
      </c>
      <c r="T16" s="94"/>
      <c r="U16" s="95"/>
      <c r="V16" s="102">
        <v>0</v>
      </c>
      <c r="W16" s="92"/>
      <c r="X16" s="102">
        <v>0</v>
      </c>
      <c r="Y16" s="96"/>
      <c r="Z16" s="29">
        <f t="shared" si="0"/>
        <v>0</v>
      </c>
      <c r="AA16" s="94"/>
      <c r="AB16" s="95"/>
      <c r="AC16" s="102">
        <v>0</v>
      </c>
      <c r="AD16" s="92"/>
      <c r="AE16" s="102">
        <v>0</v>
      </c>
      <c r="AF16" s="96"/>
      <c r="AG16" s="29">
        <f t="shared" si="1"/>
        <v>0</v>
      </c>
      <c r="AH16" s="94"/>
      <c r="AI16" s="95"/>
      <c r="AJ16" s="92"/>
      <c r="AK16" s="102">
        <v>0</v>
      </c>
      <c r="AL16" s="92"/>
      <c r="AM16" s="102">
        <v>0</v>
      </c>
      <c r="AN16" s="96"/>
      <c r="AO16" s="29">
        <f t="shared" si="2"/>
        <v>0</v>
      </c>
      <c r="AP16" s="94"/>
      <c r="AQ16" s="95"/>
      <c r="AR16" s="92"/>
      <c r="AS16" s="102">
        <v>0</v>
      </c>
      <c r="AT16" s="92"/>
      <c r="AU16" s="102">
        <v>0</v>
      </c>
      <c r="AV16" s="96"/>
      <c r="AW16" s="29">
        <f t="shared" si="3"/>
        <v>0</v>
      </c>
      <c r="AX16" s="94"/>
      <c r="AY16" s="97"/>
      <c r="AZ16" s="224">
        <f t="shared" si="4"/>
        <v>0</v>
      </c>
    </row>
    <row r="17" spans="1:52" ht="18.95" customHeight="1">
      <c r="A17" s="40"/>
      <c r="B17" s="82" t="s">
        <v>58</v>
      </c>
      <c r="C17" s="344" t="s">
        <v>59</v>
      </c>
      <c r="D17" s="345"/>
      <c r="E17" s="83"/>
      <c r="F17" s="99">
        <v>0</v>
      </c>
      <c r="G17" s="85"/>
      <c r="H17" s="100">
        <v>0</v>
      </c>
      <c r="I17" s="87"/>
      <c r="J17" s="100">
        <v>1</v>
      </c>
      <c r="K17" s="88"/>
      <c r="L17" s="101">
        <v>0</v>
      </c>
      <c r="M17" s="90"/>
      <c r="N17" s="90"/>
      <c r="O17" s="102">
        <v>0</v>
      </c>
      <c r="P17" s="92"/>
      <c r="Q17" s="102">
        <v>0</v>
      </c>
      <c r="R17" s="103"/>
      <c r="S17" s="29">
        <f t="shared" si="5"/>
        <v>0</v>
      </c>
      <c r="T17" s="94"/>
      <c r="U17" s="95"/>
      <c r="V17" s="102">
        <v>0</v>
      </c>
      <c r="W17" s="92"/>
      <c r="X17" s="102">
        <v>0</v>
      </c>
      <c r="Y17" s="96"/>
      <c r="Z17" s="29">
        <f t="shared" si="0"/>
        <v>0</v>
      </c>
      <c r="AA17" s="94"/>
      <c r="AB17" s="95"/>
      <c r="AC17" s="102">
        <v>0</v>
      </c>
      <c r="AD17" s="92"/>
      <c r="AE17" s="102">
        <v>0</v>
      </c>
      <c r="AF17" s="96"/>
      <c r="AG17" s="29">
        <f t="shared" si="1"/>
        <v>0</v>
      </c>
      <c r="AH17" s="94"/>
      <c r="AI17" s="95"/>
      <c r="AJ17" s="92"/>
      <c r="AK17" s="102">
        <v>0</v>
      </c>
      <c r="AL17" s="92"/>
      <c r="AM17" s="102">
        <v>0</v>
      </c>
      <c r="AN17" s="96"/>
      <c r="AO17" s="29">
        <f t="shared" si="2"/>
        <v>0</v>
      </c>
      <c r="AP17" s="94"/>
      <c r="AQ17" s="95"/>
      <c r="AR17" s="92"/>
      <c r="AS17" s="102">
        <v>0</v>
      </c>
      <c r="AT17" s="92"/>
      <c r="AU17" s="102">
        <v>0</v>
      </c>
      <c r="AV17" s="96"/>
      <c r="AW17" s="29">
        <f t="shared" si="3"/>
        <v>0</v>
      </c>
      <c r="AX17" s="94"/>
      <c r="AY17" s="97"/>
      <c r="AZ17" s="224">
        <f t="shared" si="4"/>
        <v>0</v>
      </c>
    </row>
    <row r="18" spans="1:52" ht="18.95" customHeight="1">
      <c r="A18" s="40"/>
      <c r="B18" s="82" t="s">
        <v>60</v>
      </c>
      <c r="C18" s="344" t="s">
        <v>61</v>
      </c>
      <c r="D18" s="345"/>
      <c r="E18" s="83"/>
      <c r="F18" s="99">
        <v>0</v>
      </c>
      <c r="G18" s="85"/>
      <c r="H18" s="100">
        <v>0</v>
      </c>
      <c r="I18" s="87"/>
      <c r="J18" s="100">
        <v>1</v>
      </c>
      <c r="K18" s="88"/>
      <c r="L18" s="101">
        <v>0</v>
      </c>
      <c r="M18" s="90"/>
      <c r="N18" s="90"/>
      <c r="O18" s="102">
        <v>0</v>
      </c>
      <c r="P18" s="92"/>
      <c r="Q18" s="102">
        <v>0</v>
      </c>
      <c r="R18" s="103"/>
      <c r="S18" s="29">
        <f t="shared" si="5"/>
        <v>0</v>
      </c>
      <c r="T18" s="94"/>
      <c r="U18" s="95"/>
      <c r="V18" s="102">
        <v>0</v>
      </c>
      <c r="W18" s="92"/>
      <c r="X18" s="102">
        <v>0</v>
      </c>
      <c r="Y18" s="96"/>
      <c r="Z18" s="29">
        <f t="shared" si="0"/>
        <v>0</v>
      </c>
      <c r="AA18" s="94"/>
      <c r="AB18" s="95"/>
      <c r="AC18" s="102">
        <v>0</v>
      </c>
      <c r="AD18" s="92"/>
      <c r="AE18" s="102">
        <v>0</v>
      </c>
      <c r="AF18" s="96"/>
      <c r="AG18" s="29">
        <f t="shared" si="1"/>
        <v>0</v>
      </c>
      <c r="AH18" s="94"/>
      <c r="AI18" s="95"/>
      <c r="AJ18" s="92"/>
      <c r="AK18" s="102">
        <v>0</v>
      </c>
      <c r="AL18" s="92"/>
      <c r="AM18" s="102">
        <v>0</v>
      </c>
      <c r="AN18" s="96"/>
      <c r="AO18" s="29">
        <f t="shared" si="2"/>
        <v>0</v>
      </c>
      <c r="AP18" s="94"/>
      <c r="AQ18" s="95"/>
      <c r="AR18" s="92"/>
      <c r="AS18" s="102">
        <v>0</v>
      </c>
      <c r="AT18" s="92"/>
      <c r="AU18" s="102">
        <v>0</v>
      </c>
      <c r="AV18" s="96"/>
      <c r="AW18" s="29">
        <f t="shared" si="3"/>
        <v>0</v>
      </c>
      <c r="AX18" s="94"/>
      <c r="AY18" s="97"/>
      <c r="AZ18" s="224">
        <f t="shared" si="4"/>
        <v>0</v>
      </c>
    </row>
    <row r="19" spans="1:52" ht="18.95" customHeight="1">
      <c r="A19" s="40"/>
      <c r="B19" s="82" t="s">
        <v>62</v>
      </c>
      <c r="C19" s="344" t="s">
        <v>63</v>
      </c>
      <c r="D19" s="345"/>
      <c r="E19" s="83"/>
      <c r="F19" s="99">
        <v>0</v>
      </c>
      <c r="G19" s="85"/>
      <c r="H19" s="100">
        <v>0</v>
      </c>
      <c r="I19" s="87"/>
      <c r="J19" s="100">
        <v>1</v>
      </c>
      <c r="K19" s="88"/>
      <c r="L19" s="101">
        <v>0</v>
      </c>
      <c r="M19" s="90"/>
      <c r="N19" s="90"/>
      <c r="O19" s="102">
        <v>0</v>
      </c>
      <c r="P19" s="92"/>
      <c r="Q19" s="102">
        <v>0</v>
      </c>
      <c r="R19" s="103"/>
      <c r="S19" s="29">
        <f t="shared" si="5"/>
        <v>0</v>
      </c>
      <c r="T19" s="94"/>
      <c r="U19" s="95"/>
      <c r="V19" s="102">
        <v>0</v>
      </c>
      <c r="W19" s="92"/>
      <c r="X19" s="102">
        <v>0</v>
      </c>
      <c r="Y19" s="96"/>
      <c r="Z19" s="29">
        <f t="shared" si="0"/>
        <v>0</v>
      </c>
      <c r="AA19" s="94"/>
      <c r="AB19" s="95"/>
      <c r="AC19" s="102">
        <v>0</v>
      </c>
      <c r="AD19" s="92"/>
      <c r="AE19" s="102">
        <v>0</v>
      </c>
      <c r="AF19" s="96"/>
      <c r="AG19" s="29">
        <f t="shared" si="1"/>
        <v>0</v>
      </c>
      <c r="AH19" s="94"/>
      <c r="AI19" s="95"/>
      <c r="AJ19" s="92"/>
      <c r="AK19" s="102">
        <v>0</v>
      </c>
      <c r="AL19" s="92"/>
      <c r="AM19" s="102">
        <v>0</v>
      </c>
      <c r="AN19" s="96"/>
      <c r="AO19" s="29">
        <f t="shared" si="2"/>
        <v>0</v>
      </c>
      <c r="AP19" s="94"/>
      <c r="AQ19" s="95"/>
      <c r="AR19" s="92"/>
      <c r="AS19" s="102">
        <v>0</v>
      </c>
      <c r="AT19" s="92"/>
      <c r="AU19" s="102">
        <v>0</v>
      </c>
      <c r="AV19" s="96"/>
      <c r="AW19" s="29">
        <f t="shared" si="3"/>
        <v>0</v>
      </c>
      <c r="AX19" s="94"/>
      <c r="AY19" s="97"/>
      <c r="AZ19" s="224">
        <f t="shared" si="4"/>
        <v>0</v>
      </c>
    </row>
    <row r="20" spans="1:52" ht="18.95" customHeight="1">
      <c r="A20" s="40"/>
      <c r="B20" s="82" t="s">
        <v>64</v>
      </c>
      <c r="C20" s="346" t="s">
        <v>65</v>
      </c>
      <c r="D20" s="347"/>
      <c r="E20" s="83"/>
      <c r="F20" s="104">
        <v>0</v>
      </c>
      <c r="G20" s="85"/>
      <c r="H20" s="145">
        <v>0</v>
      </c>
      <c r="I20" s="87"/>
      <c r="J20" s="145">
        <v>1</v>
      </c>
      <c r="K20" s="88"/>
      <c r="L20" s="105">
        <v>0</v>
      </c>
      <c r="M20" s="90"/>
      <c r="N20" s="90"/>
      <c r="O20" s="106">
        <v>0</v>
      </c>
      <c r="P20" s="92"/>
      <c r="Q20" s="106">
        <v>0</v>
      </c>
      <c r="R20" s="103"/>
      <c r="S20" s="30">
        <f t="shared" si="5"/>
        <v>0</v>
      </c>
      <c r="T20" s="94"/>
      <c r="U20" s="95"/>
      <c r="V20" s="106">
        <v>0</v>
      </c>
      <c r="W20" s="92"/>
      <c r="X20" s="106">
        <v>0</v>
      </c>
      <c r="Y20" s="96"/>
      <c r="Z20" s="30">
        <f t="shared" si="0"/>
        <v>0</v>
      </c>
      <c r="AA20" s="94"/>
      <c r="AB20" s="95"/>
      <c r="AC20" s="106">
        <v>0</v>
      </c>
      <c r="AD20" s="92"/>
      <c r="AE20" s="106">
        <v>0</v>
      </c>
      <c r="AF20" s="96"/>
      <c r="AG20" s="30">
        <f t="shared" si="1"/>
        <v>0</v>
      </c>
      <c r="AH20" s="94"/>
      <c r="AI20" s="95"/>
      <c r="AJ20" s="92"/>
      <c r="AK20" s="106">
        <v>0</v>
      </c>
      <c r="AL20" s="92"/>
      <c r="AM20" s="106">
        <v>0</v>
      </c>
      <c r="AN20" s="96"/>
      <c r="AO20" s="30">
        <f t="shared" si="2"/>
        <v>0</v>
      </c>
      <c r="AP20" s="94"/>
      <c r="AQ20" s="95"/>
      <c r="AR20" s="92"/>
      <c r="AS20" s="106">
        <v>0</v>
      </c>
      <c r="AT20" s="92"/>
      <c r="AU20" s="106">
        <v>0</v>
      </c>
      <c r="AV20" s="96"/>
      <c r="AW20" s="30">
        <f t="shared" si="3"/>
        <v>0</v>
      </c>
      <c r="AX20" s="94"/>
      <c r="AY20" s="97"/>
      <c r="AZ20" s="225">
        <f t="shared" si="4"/>
        <v>0</v>
      </c>
    </row>
    <row r="21" spans="1:52" ht="18.95" customHeight="1">
      <c r="A21" s="40"/>
      <c r="B21" s="107"/>
      <c r="C21" s="108" t="s">
        <v>66</v>
      </c>
      <c r="D21" s="58"/>
      <c r="E21" s="41"/>
      <c r="F21" s="109"/>
      <c r="G21" s="107"/>
      <c r="H21" s="110"/>
      <c r="I21" s="111"/>
      <c r="J21" s="110"/>
      <c r="K21" s="107"/>
      <c r="L21" s="109"/>
      <c r="M21" s="112"/>
      <c r="N21" s="113"/>
      <c r="O21" s="114"/>
      <c r="P21" s="115"/>
      <c r="Q21" s="114"/>
      <c r="R21" s="115"/>
      <c r="S21" s="31">
        <f>SUM(S15:S20)</f>
        <v>0</v>
      </c>
      <c r="T21" s="116"/>
      <c r="U21" s="117"/>
      <c r="V21" s="118"/>
      <c r="W21" s="115"/>
      <c r="X21" s="114"/>
      <c r="Y21" s="119"/>
      <c r="Z21" s="31">
        <f>SUM(Z15:Z20)</f>
        <v>0</v>
      </c>
      <c r="AA21" s="116"/>
      <c r="AB21" s="117"/>
      <c r="AC21" s="118"/>
      <c r="AD21" s="115"/>
      <c r="AE21" s="114"/>
      <c r="AF21" s="119"/>
      <c r="AG21" s="31">
        <f>SUM(AG15:AG20)</f>
        <v>0</v>
      </c>
      <c r="AH21" s="116"/>
      <c r="AI21" s="117"/>
      <c r="AJ21" s="115"/>
      <c r="AK21" s="114"/>
      <c r="AL21" s="115"/>
      <c r="AM21" s="118"/>
      <c r="AN21" s="119"/>
      <c r="AO21" s="31">
        <f>SUM(AO15:AO20)</f>
        <v>0</v>
      </c>
      <c r="AP21" s="116"/>
      <c r="AQ21" s="117"/>
      <c r="AR21" s="115"/>
      <c r="AS21" s="114"/>
      <c r="AT21" s="115"/>
      <c r="AU21" s="118"/>
      <c r="AV21" s="119"/>
      <c r="AW21" s="31">
        <f>SUM(AW15:AW20)</f>
        <v>0</v>
      </c>
      <c r="AX21" s="116"/>
      <c r="AY21" s="120"/>
      <c r="AZ21" s="227">
        <f>SUM(AZ15:AZ20)</f>
        <v>0</v>
      </c>
    </row>
    <row r="22" spans="1:52" ht="12" customHeight="1">
      <c r="A22" s="40"/>
      <c r="B22" s="107"/>
      <c r="C22" s="121"/>
      <c r="D22" s="122"/>
      <c r="E22" s="122"/>
      <c r="F22" s="107"/>
      <c r="G22" s="107"/>
      <c r="H22" s="111"/>
      <c r="I22" s="111"/>
      <c r="J22" s="111"/>
      <c r="K22" s="107"/>
      <c r="L22" s="107"/>
      <c r="M22" s="112"/>
      <c r="N22" s="113"/>
      <c r="O22" s="115"/>
      <c r="P22" s="115"/>
      <c r="Q22" s="115"/>
      <c r="R22" s="115"/>
      <c r="S22" s="123"/>
      <c r="T22" s="124"/>
      <c r="U22" s="125"/>
      <c r="V22" s="123"/>
      <c r="W22" s="115"/>
      <c r="X22" s="115"/>
      <c r="Y22" s="123"/>
      <c r="Z22" s="123"/>
      <c r="AA22" s="124"/>
      <c r="AB22" s="125"/>
      <c r="AC22" s="123"/>
      <c r="AD22" s="115"/>
      <c r="AE22" s="115"/>
      <c r="AF22" s="123"/>
      <c r="AG22" s="123"/>
      <c r="AH22" s="124"/>
      <c r="AI22" s="125"/>
      <c r="AJ22" s="115"/>
      <c r="AK22" s="115"/>
      <c r="AL22" s="115"/>
      <c r="AM22" s="123"/>
      <c r="AN22" s="123"/>
      <c r="AO22" s="123"/>
      <c r="AP22" s="124"/>
      <c r="AQ22" s="125"/>
      <c r="AR22" s="115"/>
      <c r="AS22" s="115"/>
      <c r="AT22" s="115"/>
      <c r="AU22" s="123"/>
      <c r="AV22" s="123"/>
      <c r="AW22" s="123"/>
      <c r="AX22" s="124"/>
      <c r="AY22" s="125"/>
      <c r="AZ22" s="126"/>
    </row>
    <row r="23" spans="1:52" ht="45.75" customHeight="1">
      <c r="A23" s="127" t="s">
        <v>67</v>
      </c>
      <c r="B23" s="348" t="s">
        <v>68</v>
      </c>
      <c r="C23" s="349"/>
      <c r="D23" s="350"/>
      <c r="E23" s="41"/>
      <c r="F23" s="73" t="s">
        <v>49</v>
      </c>
      <c r="G23" s="128"/>
      <c r="H23" s="129" t="s">
        <v>50</v>
      </c>
      <c r="I23" s="130"/>
      <c r="J23" s="129" t="s">
        <v>51</v>
      </c>
      <c r="K23" s="128"/>
      <c r="L23" s="73" t="s">
        <v>52</v>
      </c>
      <c r="M23" s="131"/>
      <c r="N23" s="132"/>
      <c r="O23" s="73" t="s">
        <v>45</v>
      </c>
      <c r="P23" s="133"/>
      <c r="Q23" s="73" t="s">
        <v>46</v>
      </c>
      <c r="R23" s="134"/>
      <c r="S23" s="66" t="s">
        <v>53</v>
      </c>
      <c r="T23" s="135"/>
      <c r="U23" s="136"/>
      <c r="V23" s="73" t="s">
        <v>45</v>
      </c>
      <c r="W23" s="133"/>
      <c r="X23" s="73" t="s">
        <v>46</v>
      </c>
      <c r="Y23" s="137"/>
      <c r="Z23" s="66" t="s">
        <v>53</v>
      </c>
      <c r="AA23" s="135"/>
      <c r="AB23" s="136"/>
      <c r="AC23" s="73" t="s">
        <v>45</v>
      </c>
      <c r="AD23" s="133"/>
      <c r="AE23" s="73" t="s">
        <v>46</v>
      </c>
      <c r="AF23" s="137"/>
      <c r="AG23" s="66" t="s">
        <v>53</v>
      </c>
      <c r="AH23" s="135"/>
      <c r="AI23" s="136"/>
      <c r="AJ23" s="134"/>
      <c r="AK23" s="73" t="s">
        <v>45</v>
      </c>
      <c r="AL23" s="133"/>
      <c r="AM23" s="73" t="s">
        <v>46</v>
      </c>
      <c r="AN23" s="137"/>
      <c r="AO23" s="66" t="s">
        <v>53</v>
      </c>
      <c r="AP23" s="135"/>
      <c r="AQ23" s="136"/>
      <c r="AR23" s="134"/>
      <c r="AS23" s="73" t="s">
        <v>45</v>
      </c>
      <c r="AT23" s="133"/>
      <c r="AU23" s="73" t="s">
        <v>46</v>
      </c>
      <c r="AV23" s="137"/>
      <c r="AW23" s="66" t="s">
        <v>53</v>
      </c>
      <c r="AX23" s="135"/>
      <c r="AY23" s="136"/>
      <c r="AZ23" s="70" t="s">
        <v>53</v>
      </c>
    </row>
    <row r="24" spans="1:52" ht="18.95" customHeight="1">
      <c r="A24" s="40"/>
      <c r="B24" s="82" t="s">
        <v>54</v>
      </c>
      <c r="C24" s="138">
        <v>0</v>
      </c>
      <c r="D24" s="113" t="s">
        <v>69</v>
      </c>
      <c r="E24" s="112"/>
      <c r="F24" s="84">
        <v>0</v>
      </c>
      <c r="G24" s="85"/>
      <c r="H24" s="86">
        <v>1</v>
      </c>
      <c r="I24" s="87"/>
      <c r="J24" s="86">
        <v>1</v>
      </c>
      <c r="K24" s="88"/>
      <c r="L24" s="89">
        <v>0</v>
      </c>
      <c r="M24" s="90"/>
      <c r="N24" s="139"/>
      <c r="O24" s="91">
        <v>0</v>
      </c>
      <c r="P24" s="92"/>
      <c r="Q24" s="91">
        <v>0</v>
      </c>
      <c r="R24" s="140"/>
      <c r="S24" s="29">
        <f t="shared" ref="S24:S29" si="6">(IF(O24&gt;0,O24*$F24*$H24*(1+$H$10)^0,0))+(IF(Q24&gt;0,Q24*$F24*$J24*(1+$H$10)^0,0))</f>
        <v>0</v>
      </c>
      <c r="T24" s="141"/>
      <c r="U24" s="142"/>
      <c r="V24" s="91">
        <v>0</v>
      </c>
      <c r="W24" s="92"/>
      <c r="X24" s="91">
        <v>0</v>
      </c>
      <c r="Y24" s="143"/>
      <c r="Z24" s="29">
        <f t="shared" ref="Z24:Z29" si="7">(IF(V24&gt;0,V24*$F24*$H24*(1+$H$10)^1,0))+(IF(X24&gt;0,X24*$F24*$J24*(1+$H$10)^1,0))</f>
        <v>0</v>
      </c>
      <c r="AA24" s="141"/>
      <c r="AB24" s="142"/>
      <c r="AC24" s="91">
        <v>0</v>
      </c>
      <c r="AD24" s="92"/>
      <c r="AE24" s="91">
        <v>0</v>
      </c>
      <c r="AF24" s="143"/>
      <c r="AG24" s="29">
        <f t="shared" ref="AG24:AG29" si="8">(IF(AC24&gt;0,AC24*$F24*$H24*(1+$H$10)^2,0))+(IF(AE24&gt;0,AE24*$F24*$J24*(1+$H$10)^2,0))</f>
        <v>0</v>
      </c>
      <c r="AH24" s="141"/>
      <c r="AI24" s="142"/>
      <c r="AJ24" s="92"/>
      <c r="AK24" s="91">
        <v>0</v>
      </c>
      <c r="AL24" s="92"/>
      <c r="AM24" s="91">
        <v>0</v>
      </c>
      <c r="AN24" s="143"/>
      <c r="AO24" s="29">
        <f t="shared" ref="AO24:AO29" si="9">(IF(AK24&gt;0,AK24*$F24*$H24*(1+$H$10)^3,0))+(IF(AM24&gt;0,AM24*$F24*$J24*(1+$H$10)^3,0))</f>
        <v>0</v>
      </c>
      <c r="AP24" s="141"/>
      <c r="AQ24" s="142"/>
      <c r="AR24" s="92"/>
      <c r="AS24" s="91">
        <v>0</v>
      </c>
      <c r="AT24" s="92"/>
      <c r="AU24" s="91">
        <v>0</v>
      </c>
      <c r="AV24" s="143"/>
      <c r="AW24" s="29">
        <f t="shared" ref="AW24:AW29" si="10">(IF(AS24&gt;0,AS24*$F24*$H24*(1+$H$10)^4,0))+(IF(AU24&gt;0,AU24*$F24*$J24*(1+$H$10)^4,0))</f>
        <v>0</v>
      </c>
      <c r="AX24" s="141"/>
      <c r="AY24" s="143"/>
      <c r="AZ24" s="224">
        <f t="shared" ref="AZ24:AZ29" si="11">SUM(S24+Z24+AG24+AO24+AW24)</f>
        <v>0</v>
      </c>
    </row>
    <row r="25" spans="1:52" ht="18.95" customHeight="1">
      <c r="A25" s="40"/>
      <c r="B25" s="82" t="s">
        <v>56</v>
      </c>
      <c r="C25" s="138">
        <v>0</v>
      </c>
      <c r="D25" s="113" t="s">
        <v>70</v>
      </c>
      <c r="E25" s="112"/>
      <c r="F25" s="99">
        <v>0</v>
      </c>
      <c r="G25" s="85"/>
      <c r="H25" s="100">
        <v>0.5</v>
      </c>
      <c r="I25" s="87"/>
      <c r="J25" s="100">
        <v>1</v>
      </c>
      <c r="K25" s="88"/>
      <c r="L25" s="101">
        <v>0</v>
      </c>
      <c r="M25" s="90"/>
      <c r="N25" s="139"/>
      <c r="O25" s="102">
        <v>0</v>
      </c>
      <c r="P25" s="92"/>
      <c r="Q25" s="102">
        <v>0</v>
      </c>
      <c r="R25" s="140"/>
      <c r="S25" s="29">
        <f t="shared" si="6"/>
        <v>0</v>
      </c>
      <c r="T25" s="141"/>
      <c r="U25" s="142"/>
      <c r="V25" s="102">
        <v>0</v>
      </c>
      <c r="W25" s="92"/>
      <c r="X25" s="102">
        <v>0</v>
      </c>
      <c r="Y25" s="143"/>
      <c r="Z25" s="29">
        <f t="shared" si="7"/>
        <v>0</v>
      </c>
      <c r="AA25" s="141"/>
      <c r="AB25" s="142"/>
      <c r="AC25" s="102">
        <v>0</v>
      </c>
      <c r="AD25" s="92"/>
      <c r="AE25" s="102">
        <v>0</v>
      </c>
      <c r="AF25" s="143"/>
      <c r="AG25" s="29">
        <f t="shared" si="8"/>
        <v>0</v>
      </c>
      <c r="AH25" s="141"/>
      <c r="AI25" s="142"/>
      <c r="AJ25" s="92"/>
      <c r="AK25" s="102">
        <v>0</v>
      </c>
      <c r="AL25" s="92"/>
      <c r="AM25" s="102">
        <v>0</v>
      </c>
      <c r="AN25" s="143"/>
      <c r="AO25" s="29">
        <f t="shared" si="9"/>
        <v>0</v>
      </c>
      <c r="AP25" s="141"/>
      <c r="AQ25" s="142"/>
      <c r="AR25" s="92"/>
      <c r="AS25" s="102">
        <v>0</v>
      </c>
      <c r="AT25" s="92"/>
      <c r="AU25" s="102">
        <v>0</v>
      </c>
      <c r="AV25" s="143"/>
      <c r="AW25" s="29">
        <f t="shared" si="10"/>
        <v>0</v>
      </c>
      <c r="AX25" s="141"/>
      <c r="AY25" s="143"/>
      <c r="AZ25" s="224">
        <f t="shared" si="11"/>
        <v>0</v>
      </c>
    </row>
    <row r="26" spans="1:52" ht="18.95" customHeight="1">
      <c r="A26" s="40"/>
      <c r="B26" s="82" t="s">
        <v>58</v>
      </c>
      <c r="C26" s="138">
        <v>0</v>
      </c>
      <c r="D26" s="113" t="s">
        <v>71</v>
      </c>
      <c r="E26" s="112"/>
      <c r="F26" s="99">
        <v>0</v>
      </c>
      <c r="G26" s="85"/>
      <c r="H26" s="100">
        <v>1</v>
      </c>
      <c r="I26" s="87"/>
      <c r="J26" s="100">
        <v>1</v>
      </c>
      <c r="K26" s="88"/>
      <c r="L26" s="101">
        <v>7.6499999999999999E-2</v>
      </c>
      <c r="M26" s="90"/>
      <c r="N26" s="139"/>
      <c r="O26" s="102">
        <v>0</v>
      </c>
      <c r="P26" s="92"/>
      <c r="Q26" s="102">
        <v>0</v>
      </c>
      <c r="R26" s="140"/>
      <c r="S26" s="29">
        <f t="shared" si="6"/>
        <v>0</v>
      </c>
      <c r="T26" s="141"/>
      <c r="U26" s="142"/>
      <c r="V26" s="102">
        <v>0</v>
      </c>
      <c r="W26" s="92"/>
      <c r="X26" s="102">
        <v>0</v>
      </c>
      <c r="Y26" s="143"/>
      <c r="Z26" s="29">
        <f t="shared" si="7"/>
        <v>0</v>
      </c>
      <c r="AA26" s="141"/>
      <c r="AB26" s="142"/>
      <c r="AC26" s="102">
        <v>0</v>
      </c>
      <c r="AD26" s="92"/>
      <c r="AE26" s="102">
        <v>0</v>
      </c>
      <c r="AF26" s="143"/>
      <c r="AG26" s="29">
        <f t="shared" si="8"/>
        <v>0</v>
      </c>
      <c r="AH26" s="141"/>
      <c r="AI26" s="142"/>
      <c r="AJ26" s="92"/>
      <c r="AK26" s="102">
        <v>0</v>
      </c>
      <c r="AL26" s="92"/>
      <c r="AM26" s="102">
        <v>0</v>
      </c>
      <c r="AN26" s="143"/>
      <c r="AO26" s="29">
        <f t="shared" si="9"/>
        <v>0</v>
      </c>
      <c r="AP26" s="141"/>
      <c r="AQ26" s="142"/>
      <c r="AR26" s="92"/>
      <c r="AS26" s="102">
        <v>0</v>
      </c>
      <c r="AT26" s="92"/>
      <c r="AU26" s="102">
        <v>0</v>
      </c>
      <c r="AV26" s="143"/>
      <c r="AW26" s="29">
        <f t="shared" si="10"/>
        <v>0</v>
      </c>
      <c r="AX26" s="141"/>
      <c r="AY26" s="143"/>
      <c r="AZ26" s="224">
        <f t="shared" si="11"/>
        <v>0</v>
      </c>
    </row>
    <row r="27" spans="1:52" ht="18.95" customHeight="1">
      <c r="A27" s="40"/>
      <c r="B27" s="82" t="s">
        <v>60</v>
      </c>
      <c r="C27" s="138">
        <v>0</v>
      </c>
      <c r="D27" s="113" t="s">
        <v>72</v>
      </c>
      <c r="E27" s="112"/>
      <c r="F27" s="99">
        <v>0</v>
      </c>
      <c r="G27" s="85"/>
      <c r="H27" s="100">
        <v>0.5</v>
      </c>
      <c r="I27" s="87"/>
      <c r="J27" s="100">
        <v>1</v>
      </c>
      <c r="K27" s="88"/>
      <c r="L27" s="101">
        <v>7.6499999999999999E-2</v>
      </c>
      <c r="M27" s="90"/>
      <c r="N27" s="139"/>
      <c r="O27" s="102">
        <v>0</v>
      </c>
      <c r="P27" s="92"/>
      <c r="Q27" s="102">
        <v>0</v>
      </c>
      <c r="R27" s="140"/>
      <c r="S27" s="29">
        <f t="shared" si="6"/>
        <v>0</v>
      </c>
      <c r="T27" s="141"/>
      <c r="U27" s="142"/>
      <c r="V27" s="102">
        <v>0</v>
      </c>
      <c r="W27" s="92"/>
      <c r="X27" s="102">
        <v>0</v>
      </c>
      <c r="Y27" s="143"/>
      <c r="Z27" s="29">
        <f t="shared" si="7"/>
        <v>0</v>
      </c>
      <c r="AA27" s="141"/>
      <c r="AB27" s="142"/>
      <c r="AC27" s="102">
        <v>0</v>
      </c>
      <c r="AD27" s="92"/>
      <c r="AE27" s="102">
        <v>0</v>
      </c>
      <c r="AF27" s="143"/>
      <c r="AG27" s="29">
        <f t="shared" si="8"/>
        <v>0</v>
      </c>
      <c r="AH27" s="141"/>
      <c r="AI27" s="142"/>
      <c r="AJ27" s="92"/>
      <c r="AK27" s="102">
        <v>0</v>
      </c>
      <c r="AL27" s="92"/>
      <c r="AM27" s="102">
        <v>0</v>
      </c>
      <c r="AN27" s="143"/>
      <c r="AO27" s="29">
        <f t="shared" si="9"/>
        <v>0</v>
      </c>
      <c r="AP27" s="141"/>
      <c r="AQ27" s="142"/>
      <c r="AR27" s="92"/>
      <c r="AS27" s="102">
        <v>0</v>
      </c>
      <c r="AT27" s="92"/>
      <c r="AU27" s="102">
        <v>0</v>
      </c>
      <c r="AV27" s="143"/>
      <c r="AW27" s="29">
        <f t="shared" si="10"/>
        <v>0</v>
      </c>
      <c r="AX27" s="141"/>
      <c r="AY27" s="143"/>
      <c r="AZ27" s="224">
        <f t="shared" si="11"/>
        <v>0</v>
      </c>
    </row>
    <row r="28" spans="1:52" ht="18.95" customHeight="1">
      <c r="A28" s="40"/>
      <c r="B28" s="82" t="s">
        <v>62</v>
      </c>
      <c r="C28" s="138">
        <v>0</v>
      </c>
      <c r="D28" s="144" t="s">
        <v>73</v>
      </c>
      <c r="E28" s="112"/>
      <c r="F28" s="99">
        <v>0</v>
      </c>
      <c r="G28" s="85"/>
      <c r="H28" s="100">
        <v>0.5</v>
      </c>
      <c r="I28" s="87"/>
      <c r="J28" s="100">
        <v>1</v>
      </c>
      <c r="K28" s="88"/>
      <c r="L28" s="101">
        <v>0</v>
      </c>
      <c r="M28" s="90"/>
      <c r="N28" s="139"/>
      <c r="O28" s="102">
        <v>0</v>
      </c>
      <c r="P28" s="92"/>
      <c r="Q28" s="102">
        <v>0</v>
      </c>
      <c r="R28" s="140"/>
      <c r="S28" s="29">
        <f t="shared" si="6"/>
        <v>0</v>
      </c>
      <c r="T28" s="141"/>
      <c r="U28" s="142"/>
      <c r="V28" s="102">
        <v>0</v>
      </c>
      <c r="W28" s="92"/>
      <c r="X28" s="102">
        <v>0</v>
      </c>
      <c r="Y28" s="143"/>
      <c r="Z28" s="29">
        <f t="shared" si="7"/>
        <v>0</v>
      </c>
      <c r="AA28" s="141"/>
      <c r="AB28" s="142"/>
      <c r="AC28" s="102">
        <v>0</v>
      </c>
      <c r="AD28" s="92"/>
      <c r="AE28" s="102">
        <v>0</v>
      </c>
      <c r="AF28" s="143"/>
      <c r="AG28" s="29">
        <f t="shared" si="8"/>
        <v>0</v>
      </c>
      <c r="AH28" s="141"/>
      <c r="AI28" s="142"/>
      <c r="AJ28" s="92"/>
      <c r="AK28" s="102">
        <v>0</v>
      </c>
      <c r="AL28" s="92"/>
      <c r="AM28" s="102">
        <v>0</v>
      </c>
      <c r="AN28" s="143"/>
      <c r="AO28" s="29">
        <f t="shared" si="9"/>
        <v>0</v>
      </c>
      <c r="AP28" s="141"/>
      <c r="AQ28" s="142"/>
      <c r="AR28" s="92"/>
      <c r="AS28" s="102">
        <v>0</v>
      </c>
      <c r="AT28" s="92"/>
      <c r="AU28" s="102">
        <v>0</v>
      </c>
      <c r="AV28" s="143"/>
      <c r="AW28" s="29">
        <f t="shared" si="10"/>
        <v>0</v>
      </c>
      <c r="AX28" s="141"/>
      <c r="AY28" s="143"/>
      <c r="AZ28" s="224">
        <f t="shared" si="11"/>
        <v>0</v>
      </c>
    </row>
    <row r="29" spans="1:52" ht="18.95" customHeight="1">
      <c r="A29" s="40"/>
      <c r="B29" s="82" t="s">
        <v>64</v>
      </c>
      <c r="C29" s="138">
        <v>0</v>
      </c>
      <c r="D29" s="113" t="s">
        <v>74</v>
      </c>
      <c r="E29" s="112"/>
      <c r="F29" s="104">
        <v>0</v>
      </c>
      <c r="G29" s="139"/>
      <c r="H29" s="145">
        <v>0.5</v>
      </c>
      <c r="I29" s="146"/>
      <c r="J29" s="145">
        <v>1</v>
      </c>
      <c r="K29" s="139"/>
      <c r="L29" s="105">
        <v>0</v>
      </c>
      <c r="M29" s="90"/>
      <c r="N29" s="139"/>
      <c r="O29" s="106">
        <v>0</v>
      </c>
      <c r="P29" s="92"/>
      <c r="Q29" s="106">
        <v>0</v>
      </c>
      <c r="R29" s="140"/>
      <c r="S29" s="30">
        <f t="shared" si="6"/>
        <v>0</v>
      </c>
      <c r="T29" s="141"/>
      <c r="U29" s="142"/>
      <c r="V29" s="106">
        <v>0</v>
      </c>
      <c r="W29" s="92"/>
      <c r="X29" s="106">
        <v>0</v>
      </c>
      <c r="Y29" s="143"/>
      <c r="Z29" s="30">
        <f t="shared" si="7"/>
        <v>0</v>
      </c>
      <c r="AA29" s="141"/>
      <c r="AB29" s="142"/>
      <c r="AC29" s="106">
        <v>0</v>
      </c>
      <c r="AD29" s="92"/>
      <c r="AE29" s="106">
        <v>0</v>
      </c>
      <c r="AF29" s="143"/>
      <c r="AG29" s="30">
        <f t="shared" si="8"/>
        <v>0</v>
      </c>
      <c r="AH29" s="141"/>
      <c r="AI29" s="142"/>
      <c r="AJ29" s="92"/>
      <c r="AK29" s="106">
        <v>0</v>
      </c>
      <c r="AL29" s="92"/>
      <c r="AM29" s="106">
        <v>0</v>
      </c>
      <c r="AN29" s="143"/>
      <c r="AO29" s="30">
        <f t="shared" si="9"/>
        <v>0</v>
      </c>
      <c r="AP29" s="141"/>
      <c r="AQ29" s="142"/>
      <c r="AR29" s="92"/>
      <c r="AS29" s="106">
        <v>0</v>
      </c>
      <c r="AT29" s="92"/>
      <c r="AU29" s="106">
        <v>0</v>
      </c>
      <c r="AV29" s="143"/>
      <c r="AW29" s="30">
        <f t="shared" si="10"/>
        <v>0</v>
      </c>
      <c r="AX29" s="141"/>
      <c r="AY29" s="143"/>
      <c r="AZ29" s="225">
        <f t="shared" si="11"/>
        <v>0</v>
      </c>
    </row>
    <row r="30" spans="1:52" ht="18.95" customHeight="1">
      <c r="A30" s="40"/>
      <c r="B30" s="107"/>
      <c r="C30" s="108" t="s">
        <v>75</v>
      </c>
      <c r="D30" s="122"/>
      <c r="E30" s="122"/>
      <c r="F30" s="109"/>
      <c r="G30" s="107"/>
      <c r="H30" s="109"/>
      <c r="I30" s="107"/>
      <c r="J30" s="109"/>
      <c r="K30" s="107"/>
      <c r="L30" s="109"/>
      <c r="M30" s="112"/>
      <c r="N30" s="113"/>
      <c r="O30" s="114"/>
      <c r="P30" s="115"/>
      <c r="Q30" s="114"/>
      <c r="R30" s="115"/>
      <c r="S30" s="216">
        <f>SUM(S24:S29)</f>
        <v>0</v>
      </c>
      <c r="T30" s="147"/>
      <c r="U30" s="148"/>
      <c r="V30" s="149"/>
      <c r="W30" s="115"/>
      <c r="X30" s="114"/>
      <c r="Y30" s="150"/>
      <c r="Z30" s="216">
        <f>SUM(Z24:Z29)</f>
        <v>0</v>
      </c>
      <c r="AA30" s="147"/>
      <c r="AB30" s="148"/>
      <c r="AC30" s="149"/>
      <c r="AD30" s="115"/>
      <c r="AE30" s="114"/>
      <c r="AF30" s="150"/>
      <c r="AG30" s="216">
        <f>SUM(AG24:AG29)</f>
        <v>0</v>
      </c>
      <c r="AH30" s="147"/>
      <c r="AI30" s="148"/>
      <c r="AJ30" s="115"/>
      <c r="AK30" s="114"/>
      <c r="AL30" s="115"/>
      <c r="AM30" s="149"/>
      <c r="AN30" s="150"/>
      <c r="AO30" s="216">
        <f>SUM(AO24:AO29)</f>
        <v>0</v>
      </c>
      <c r="AP30" s="147"/>
      <c r="AQ30" s="148"/>
      <c r="AR30" s="115"/>
      <c r="AS30" s="114"/>
      <c r="AT30" s="115"/>
      <c r="AU30" s="149"/>
      <c r="AV30" s="150"/>
      <c r="AW30" s="216">
        <f>SUM(AW24:AW29)</f>
        <v>0</v>
      </c>
      <c r="AX30" s="147"/>
      <c r="AY30" s="148"/>
      <c r="AZ30" s="227">
        <f>SUM(AZ24:AZ29)</f>
        <v>0</v>
      </c>
    </row>
    <row r="31" spans="1:52" ht="12" customHeight="1">
      <c r="A31" s="40"/>
      <c r="B31" s="107"/>
      <c r="C31" s="151"/>
      <c r="D31" s="122"/>
      <c r="E31" s="122"/>
      <c r="F31" s="107"/>
      <c r="G31" s="107"/>
      <c r="H31" s="107"/>
      <c r="I31" s="107"/>
      <c r="J31" s="107"/>
      <c r="K31" s="107"/>
      <c r="L31" s="107"/>
      <c r="M31" s="112"/>
      <c r="N31" s="113"/>
      <c r="O31" s="115"/>
      <c r="P31" s="115"/>
      <c r="Q31" s="115"/>
      <c r="R31" s="115"/>
      <c r="S31" s="152"/>
      <c r="T31" s="141"/>
      <c r="U31" s="143"/>
      <c r="V31" s="153"/>
      <c r="W31" s="115"/>
      <c r="X31" s="115"/>
      <c r="Y31" s="153"/>
      <c r="Z31" s="153"/>
      <c r="AA31" s="141"/>
      <c r="AB31" s="143"/>
      <c r="AC31" s="153"/>
      <c r="AD31" s="115"/>
      <c r="AE31" s="115"/>
      <c r="AF31" s="153"/>
      <c r="AG31" s="153"/>
      <c r="AH31" s="141"/>
      <c r="AI31" s="143"/>
      <c r="AJ31" s="115"/>
      <c r="AK31" s="115"/>
      <c r="AL31" s="115"/>
      <c r="AM31" s="153"/>
      <c r="AN31" s="153"/>
      <c r="AO31" s="153"/>
      <c r="AP31" s="141"/>
      <c r="AQ31" s="143"/>
      <c r="AR31" s="115"/>
      <c r="AS31" s="115"/>
      <c r="AT31" s="115"/>
      <c r="AU31" s="153"/>
      <c r="AV31" s="153"/>
      <c r="AW31" s="153"/>
      <c r="AX31" s="141"/>
      <c r="AY31" s="143"/>
      <c r="AZ31" s="126"/>
    </row>
    <row r="32" spans="1:52" ht="18.95" customHeight="1">
      <c r="A32" s="40"/>
      <c r="B32" s="107"/>
      <c r="C32" s="122" t="s">
        <v>76</v>
      </c>
      <c r="D32" s="107"/>
      <c r="E32" s="107"/>
      <c r="F32" s="107"/>
      <c r="G32" s="107"/>
      <c r="H32" s="107"/>
      <c r="I32" s="107"/>
      <c r="J32" s="107"/>
      <c r="K32" s="107"/>
      <c r="L32" s="107"/>
      <c r="M32" s="112"/>
      <c r="N32" s="113"/>
      <c r="O32" s="115"/>
      <c r="P32" s="115"/>
      <c r="Q32" s="115"/>
      <c r="R32" s="115"/>
      <c r="S32" s="217">
        <f>S21+S30</f>
        <v>0</v>
      </c>
      <c r="T32" s="147"/>
      <c r="U32" s="148"/>
      <c r="V32" s="150"/>
      <c r="W32" s="115"/>
      <c r="X32" s="115"/>
      <c r="Y32" s="150"/>
      <c r="Z32" s="217">
        <f>Z21+Z30</f>
        <v>0</v>
      </c>
      <c r="AA32" s="147"/>
      <c r="AB32" s="148"/>
      <c r="AC32" s="150"/>
      <c r="AD32" s="115"/>
      <c r="AE32" s="115"/>
      <c r="AF32" s="150"/>
      <c r="AG32" s="217">
        <f>AG21+AG30</f>
        <v>0</v>
      </c>
      <c r="AH32" s="147"/>
      <c r="AI32" s="148"/>
      <c r="AJ32" s="115"/>
      <c r="AK32" s="115"/>
      <c r="AL32" s="115"/>
      <c r="AM32" s="150"/>
      <c r="AN32" s="150"/>
      <c r="AO32" s="217">
        <f>AO21+AO30</f>
        <v>0</v>
      </c>
      <c r="AP32" s="147"/>
      <c r="AQ32" s="148"/>
      <c r="AR32" s="115"/>
      <c r="AS32" s="115"/>
      <c r="AT32" s="115"/>
      <c r="AU32" s="150"/>
      <c r="AV32" s="150"/>
      <c r="AW32" s="217">
        <f>AW21+AW30</f>
        <v>0</v>
      </c>
      <c r="AX32" s="147"/>
      <c r="AY32" s="148"/>
      <c r="AZ32" s="224">
        <f>AZ21+AZ30</f>
        <v>0</v>
      </c>
    </row>
    <row r="33" spans="1:52" ht="9" customHeight="1">
      <c r="A33" s="40"/>
      <c r="B33" s="107"/>
      <c r="C33" s="107"/>
      <c r="D33" s="107"/>
      <c r="E33" s="107"/>
      <c r="F33" s="107"/>
      <c r="G33" s="107"/>
      <c r="H33" s="107"/>
      <c r="I33" s="107"/>
      <c r="J33" s="107"/>
      <c r="K33" s="107"/>
      <c r="L33" s="107"/>
      <c r="M33" s="112"/>
      <c r="N33" s="113"/>
      <c r="O33" s="115"/>
      <c r="P33" s="115"/>
      <c r="Q33" s="115"/>
      <c r="R33" s="115"/>
      <c r="S33" s="123"/>
      <c r="T33" s="124"/>
      <c r="U33" s="125"/>
      <c r="V33" s="123"/>
      <c r="W33" s="115"/>
      <c r="X33" s="115"/>
      <c r="Y33" s="123"/>
      <c r="Z33" s="123"/>
      <c r="AA33" s="124"/>
      <c r="AB33" s="125"/>
      <c r="AC33" s="123"/>
      <c r="AD33" s="115"/>
      <c r="AE33" s="115"/>
      <c r="AF33" s="123"/>
      <c r="AG33" s="123"/>
      <c r="AH33" s="124"/>
      <c r="AI33" s="125"/>
      <c r="AJ33" s="115"/>
      <c r="AK33" s="115"/>
      <c r="AL33" s="115"/>
      <c r="AM33" s="123"/>
      <c r="AN33" s="123"/>
      <c r="AO33" s="123"/>
      <c r="AP33" s="124"/>
      <c r="AQ33" s="125"/>
      <c r="AR33" s="115"/>
      <c r="AS33" s="115"/>
      <c r="AT33" s="115"/>
      <c r="AU33" s="123"/>
      <c r="AV33" s="123"/>
      <c r="AW33" s="123"/>
      <c r="AX33" s="124"/>
      <c r="AY33" s="125"/>
      <c r="AZ33" s="126"/>
    </row>
    <row r="34" spans="1:52" ht="30.75" customHeight="1">
      <c r="A34" s="61" t="s">
        <v>77</v>
      </c>
      <c r="B34" s="351" t="s">
        <v>78</v>
      </c>
      <c r="C34" s="352"/>
      <c r="D34" s="353"/>
      <c r="E34" s="353"/>
      <c r="F34" s="354"/>
      <c r="G34" s="62"/>
      <c r="H34" s="62"/>
      <c r="I34" s="62"/>
      <c r="J34" s="62"/>
      <c r="K34" s="62"/>
      <c r="L34" s="154"/>
      <c r="M34" s="155"/>
      <c r="N34" s="156"/>
      <c r="O34" s="41"/>
      <c r="P34" s="41"/>
      <c r="Q34" s="41"/>
      <c r="R34" s="41"/>
      <c r="S34" s="41"/>
      <c r="T34" s="56"/>
      <c r="U34" s="157"/>
      <c r="V34" s="41"/>
      <c r="W34" s="41"/>
      <c r="X34" s="41"/>
      <c r="Y34" s="41"/>
      <c r="Z34" s="41"/>
      <c r="AA34" s="56"/>
      <c r="AB34" s="157"/>
      <c r="AC34" s="41"/>
      <c r="AD34" s="41"/>
      <c r="AE34" s="41"/>
      <c r="AF34" s="41"/>
      <c r="AG34" s="41"/>
      <c r="AH34" s="56"/>
      <c r="AI34" s="157"/>
      <c r="AJ34" s="41"/>
      <c r="AK34" s="41"/>
      <c r="AL34" s="41"/>
      <c r="AM34" s="41"/>
      <c r="AN34" s="41"/>
      <c r="AO34" s="41"/>
      <c r="AP34" s="56"/>
      <c r="AQ34" s="157"/>
      <c r="AR34" s="41"/>
      <c r="AS34" s="41"/>
      <c r="AT34" s="41"/>
      <c r="AU34" s="41"/>
      <c r="AV34" s="41"/>
      <c r="AW34" s="41"/>
      <c r="AX34" s="56"/>
      <c r="AY34" s="157"/>
      <c r="AZ34" s="158"/>
    </row>
    <row r="35" spans="1:52" ht="18.95" customHeight="1">
      <c r="A35" s="40"/>
      <c r="B35" s="122" t="s">
        <v>54</v>
      </c>
      <c r="C35" s="159" t="s">
        <v>65</v>
      </c>
      <c r="D35" s="41"/>
      <c r="E35" s="41"/>
      <c r="F35" s="159" t="str">
        <f t="shared" ref="F35:F40" si="12">C15</f>
        <v xml:space="preserve">PI </v>
      </c>
      <c r="G35" s="159"/>
      <c r="H35" s="159"/>
      <c r="I35" s="159"/>
      <c r="J35" s="159"/>
      <c r="K35" s="159"/>
      <c r="L35" s="41"/>
      <c r="M35" s="56"/>
      <c r="N35" s="157"/>
      <c r="O35" s="41"/>
      <c r="P35" s="41"/>
      <c r="Q35" s="41"/>
      <c r="R35" s="41"/>
      <c r="S35" s="219">
        <f t="shared" ref="S35:S40" si="13">S15*L15</f>
        <v>0</v>
      </c>
      <c r="T35" s="94"/>
      <c r="U35" s="160"/>
      <c r="V35" s="161"/>
      <c r="W35" s="41"/>
      <c r="X35" s="41"/>
      <c r="Y35" s="161"/>
      <c r="Z35" s="219">
        <f t="shared" ref="Z35:Z40" si="14">Z15*L15</f>
        <v>0</v>
      </c>
      <c r="AA35" s="94"/>
      <c r="AB35" s="160"/>
      <c r="AC35" s="161"/>
      <c r="AD35" s="41"/>
      <c r="AE35" s="41"/>
      <c r="AF35" s="161"/>
      <c r="AG35" s="219">
        <f t="shared" ref="AG35:AG40" si="15">AG15*L15</f>
        <v>0</v>
      </c>
      <c r="AH35" s="94"/>
      <c r="AI35" s="160"/>
      <c r="AJ35" s="41"/>
      <c r="AK35" s="41"/>
      <c r="AL35" s="41"/>
      <c r="AM35" s="161"/>
      <c r="AN35" s="161"/>
      <c r="AO35" s="219">
        <f t="shared" ref="AO35:AO40" si="16">AO15*L15</f>
        <v>0</v>
      </c>
      <c r="AP35" s="94"/>
      <c r="AQ35" s="160"/>
      <c r="AR35" s="41"/>
      <c r="AS35" s="41"/>
      <c r="AT35" s="41"/>
      <c r="AU35" s="161"/>
      <c r="AV35" s="161"/>
      <c r="AW35" s="219">
        <f t="shared" ref="AW35:AW40" si="17">AW15*L15</f>
        <v>0</v>
      </c>
      <c r="AX35" s="94"/>
      <c r="AY35" s="97"/>
      <c r="AZ35" s="224">
        <f t="shared" ref="AZ35:AZ46" si="18">SUM(S35+Z35+AG35+AO35+AW35)</f>
        <v>0</v>
      </c>
    </row>
    <row r="36" spans="1:52" ht="18.95" customHeight="1">
      <c r="A36" s="40"/>
      <c r="B36" s="122" t="s">
        <v>56</v>
      </c>
      <c r="C36" s="159" t="s">
        <v>65</v>
      </c>
      <c r="D36" s="41"/>
      <c r="E36" s="41"/>
      <c r="F36" s="159" t="str">
        <f t="shared" si="12"/>
        <v>co1</v>
      </c>
      <c r="G36" s="159"/>
      <c r="H36" s="159"/>
      <c r="I36" s="159"/>
      <c r="J36" s="159"/>
      <c r="K36" s="159"/>
      <c r="L36" s="41"/>
      <c r="M36" s="56"/>
      <c r="N36" s="157"/>
      <c r="O36" s="41"/>
      <c r="P36" s="41"/>
      <c r="Q36" s="41"/>
      <c r="R36" s="41"/>
      <c r="S36" s="219">
        <f t="shared" si="13"/>
        <v>0</v>
      </c>
      <c r="T36" s="94"/>
      <c r="U36" s="160"/>
      <c r="V36" s="161"/>
      <c r="W36" s="41"/>
      <c r="X36" s="41"/>
      <c r="Y36" s="161"/>
      <c r="Z36" s="219">
        <f t="shared" si="14"/>
        <v>0</v>
      </c>
      <c r="AA36" s="94"/>
      <c r="AB36" s="160"/>
      <c r="AC36" s="161"/>
      <c r="AD36" s="41"/>
      <c r="AE36" s="41"/>
      <c r="AF36" s="161"/>
      <c r="AG36" s="219">
        <f t="shared" si="15"/>
        <v>0</v>
      </c>
      <c r="AH36" s="94"/>
      <c r="AI36" s="160"/>
      <c r="AJ36" s="41"/>
      <c r="AK36" s="41"/>
      <c r="AL36" s="41"/>
      <c r="AM36" s="161"/>
      <c r="AN36" s="161"/>
      <c r="AO36" s="219">
        <f t="shared" si="16"/>
        <v>0</v>
      </c>
      <c r="AP36" s="94"/>
      <c r="AQ36" s="160"/>
      <c r="AR36" s="41"/>
      <c r="AS36" s="41"/>
      <c r="AT36" s="41"/>
      <c r="AU36" s="161"/>
      <c r="AV36" s="161"/>
      <c r="AW36" s="219">
        <f t="shared" si="17"/>
        <v>0</v>
      </c>
      <c r="AX36" s="94"/>
      <c r="AY36" s="97"/>
      <c r="AZ36" s="224">
        <f t="shared" si="18"/>
        <v>0</v>
      </c>
    </row>
    <row r="37" spans="1:52" ht="18.95" customHeight="1">
      <c r="A37" s="40"/>
      <c r="B37" s="122" t="s">
        <v>58</v>
      </c>
      <c r="C37" s="159" t="s">
        <v>65</v>
      </c>
      <c r="D37" s="41"/>
      <c r="E37" s="41"/>
      <c r="F37" s="159" t="str">
        <f t="shared" si="12"/>
        <v>co2</v>
      </c>
      <c r="G37" s="159"/>
      <c r="H37" s="159"/>
      <c r="I37" s="159"/>
      <c r="J37" s="159"/>
      <c r="K37" s="159"/>
      <c r="L37" s="41"/>
      <c r="M37" s="56"/>
      <c r="N37" s="157"/>
      <c r="O37" s="41"/>
      <c r="P37" s="41"/>
      <c r="Q37" s="41"/>
      <c r="R37" s="41"/>
      <c r="S37" s="219">
        <f t="shared" si="13"/>
        <v>0</v>
      </c>
      <c r="T37" s="94"/>
      <c r="U37" s="160"/>
      <c r="V37" s="161"/>
      <c r="W37" s="41"/>
      <c r="X37" s="41"/>
      <c r="Y37" s="161"/>
      <c r="Z37" s="219">
        <f t="shared" si="14"/>
        <v>0</v>
      </c>
      <c r="AA37" s="94"/>
      <c r="AB37" s="160"/>
      <c r="AC37" s="161"/>
      <c r="AD37" s="41"/>
      <c r="AE37" s="41"/>
      <c r="AF37" s="161"/>
      <c r="AG37" s="219">
        <f t="shared" si="15"/>
        <v>0</v>
      </c>
      <c r="AH37" s="94"/>
      <c r="AI37" s="160"/>
      <c r="AJ37" s="41"/>
      <c r="AK37" s="41"/>
      <c r="AL37" s="41"/>
      <c r="AM37" s="161"/>
      <c r="AN37" s="161"/>
      <c r="AO37" s="219">
        <f t="shared" si="16"/>
        <v>0</v>
      </c>
      <c r="AP37" s="94"/>
      <c r="AQ37" s="160"/>
      <c r="AR37" s="41"/>
      <c r="AS37" s="41"/>
      <c r="AT37" s="41"/>
      <c r="AU37" s="161"/>
      <c r="AV37" s="161"/>
      <c r="AW37" s="219">
        <f t="shared" si="17"/>
        <v>0</v>
      </c>
      <c r="AX37" s="94"/>
      <c r="AY37" s="97"/>
      <c r="AZ37" s="224">
        <f t="shared" si="18"/>
        <v>0</v>
      </c>
    </row>
    <row r="38" spans="1:52" ht="18.95" customHeight="1">
      <c r="A38" s="40"/>
      <c r="B38" s="122" t="s">
        <v>79</v>
      </c>
      <c r="C38" s="159" t="s">
        <v>65</v>
      </c>
      <c r="D38" s="41"/>
      <c r="E38" s="41"/>
      <c r="F38" s="159" t="str">
        <f t="shared" si="12"/>
        <v>co3</v>
      </c>
      <c r="G38" s="159"/>
      <c r="H38" s="159"/>
      <c r="I38" s="159"/>
      <c r="J38" s="159"/>
      <c r="K38" s="159"/>
      <c r="L38" s="41"/>
      <c r="M38" s="56"/>
      <c r="N38" s="157"/>
      <c r="O38" s="41"/>
      <c r="P38" s="41"/>
      <c r="Q38" s="41"/>
      <c r="R38" s="41"/>
      <c r="S38" s="219">
        <f t="shared" si="13"/>
        <v>0</v>
      </c>
      <c r="T38" s="94"/>
      <c r="U38" s="160"/>
      <c r="V38" s="161"/>
      <c r="W38" s="41"/>
      <c r="X38" s="41"/>
      <c r="Y38" s="161"/>
      <c r="Z38" s="219">
        <f t="shared" si="14"/>
        <v>0</v>
      </c>
      <c r="AA38" s="94"/>
      <c r="AB38" s="160"/>
      <c r="AC38" s="161"/>
      <c r="AD38" s="41"/>
      <c r="AE38" s="41"/>
      <c r="AF38" s="161"/>
      <c r="AG38" s="219">
        <f t="shared" si="15"/>
        <v>0</v>
      </c>
      <c r="AH38" s="94"/>
      <c r="AI38" s="160"/>
      <c r="AJ38" s="41"/>
      <c r="AK38" s="41"/>
      <c r="AL38" s="41"/>
      <c r="AM38" s="161"/>
      <c r="AN38" s="161"/>
      <c r="AO38" s="219">
        <f t="shared" si="16"/>
        <v>0</v>
      </c>
      <c r="AP38" s="94"/>
      <c r="AQ38" s="160"/>
      <c r="AR38" s="41"/>
      <c r="AS38" s="41"/>
      <c r="AT38" s="41"/>
      <c r="AU38" s="161"/>
      <c r="AV38" s="161"/>
      <c r="AW38" s="219">
        <f t="shared" si="17"/>
        <v>0</v>
      </c>
      <c r="AX38" s="94"/>
      <c r="AY38" s="97"/>
      <c r="AZ38" s="224">
        <f t="shared" si="18"/>
        <v>0</v>
      </c>
    </row>
    <row r="39" spans="1:52" ht="18.95" customHeight="1">
      <c r="A39" s="40"/>
      <c r="B39" s="122" t="s">
        <v>80</v>
      </c>
      <c r="C39" s="159" t="s">
        <v>65</v>
      </c>
      <c r="D39" s="41"/>
      <c r="E39" s="41"/>
      <c r="F39" s="159" t="str">
        <f t="shared" si="12"/>
        <v>co4</v>
      </c>
      <c r="G39" s="159"/>
      <c r="H39" s="159"/>
      <c r="I39" s="159"/>
      <c r="J39" s="159"/>
      <c r="K39" s="159"/>
      <c r="L39" s="41"/>
      <c r="M39" s="56"/>
      <c r="N39" s="157"/>
      <c r="O39" s="41"/>
      <c r="P39" s="41"/>
      <c r="Q39" s="41"/>
      <c r="R39" s="41"/>
      <c r="S39" s="219">
        <f t="shared" si="13"/>
        <v>0</v>
      </c>
      <c r="T39" s="94"/>
      <c r="U39" s="160"/>
      <c r="V39" s="161"/>
      <c r="W39" s="41"/>
      <c r="X39" s="41"/>
      <c r="Y39" s="161"/>
      <c r="Z39" s="219">
        <f t="shared" si="14"/>
        <v>0</v>
      </c>
      <c r="AA39" s="94"/>
      <c r="AB39" s="160"/>
      <c r="AC39" s="161"/>
      <c r="AD39" s="41"/>
      <c r="AE39" s="41"/>
      <c r="AF39" s="161"/>
      <c r="AG39" s="219">
        <f t="shared" si="15"/>
        <v>0</v>
      </c>
      <c r="AH39" s="94"/>
      <c r="AI39" s="160"/>
      <c r="AJ39" s="41"/>
      <c r="AK39" s="41"/>
      <c r="AL39" s="41"/>
      <c r="AM39" s="161"/>
      <c r="AN39" s="161"/>
      <c r="AO39" s="219">
        <f t="shared" si="16"/>
        <v>0</v>
      </c>
      <c r="AP39" s="94"/>
      <c r="AQ39" s="160"/>
      <c r="AR39" s="41"/>
      <c r="AS39" s="41"/>
      <c r="AT39" s="41"/>
      <c r="AU39" s="161"/>
      <c r="AV39" s="161"/>
      <c r="AW39" s="219">
        <f t="shared" si="17"/>
        <v>0</v>
      </c>
      <c r="AX39" s="94"/>
      <c r="AY39" s="97"/>
      <c r="AZ39" s="224">
        <f t="shared" si="18"/>
        <v>0</v>
      </c>
    </row>
    <row r="40" spans="1:52" ht="18.95" customHeight="1">
      <c r="A40" s="40"/>
      <c r="B40" s="122" t="s">
        <v>64</v>
      </c>
      <c r="C40" s="159" t="s">
        <v>65</v>
      </c>
      <c r="D40" s="41"/>
      <c r="E40" s="41"/>
      <c r="F40" s="159" t="str">
        <f t="shared" si="12"/>
        <v>Senior Personnel</v>
      </c>
      <c r="G40" s="159"/>
      <c r="H40" s="159"/>
      <c r="I40" s="159"/>
      <c r="J40" s="159"/>
      <c r="K40" s="159"/>
      <c r="L40" s="41"/>
      <c r="M40" s="56"/>
      <c r="N40" s="157"/>
      <c r="O40" s="41"/>
      <c r="P40" s="41"/>
      <c r="Q40" s="41"/>
      <c r="R40" s="41"/>
      <c r="S40" s="219">
        <f t="shared" si="13"/>
        <v>0</v>
      </c>
      <c r="T40" s="94"/>
      <c r="U40" s="160"/>
      <c r="V40" s="161"/>
      <c r="W40" s="41"/>
      <c r="X40" s="41"/>
      <c r="Y40" s="161"/>
      <c r="Z40" s="219">
        <f t="shared" si="14"/>
        <v>0</v>
      </c>
      <c r="AA40" s="94"/>
      <c r="AB40" s="160"/>
      <c r="AC40" s="161"/>
      <c r="AD40" s="41"/>
      <c r="AE40" s="41"/>
      <c r="AF40" s="161"/>
      <c r="AG40" s="219">
        <f t="shared" si="15"/>
        <v>0</v>
      </c>
      <c r="AH40" s="94"/>
      <c r="AI40" s="160"/>
      <c r="AJ40" s="41"/>
      <c r="AK40" s="41"/>
      <c r="AL40" s="41"/>
      <c r="AM40" s="161"/>
      <c r="AN40" s="161"/>
      <c r="AO40" s="219">
        <f t="shared" si="16"/>
        <v>0</v>
      </c>
      <c r="AP40" s="94"/>
      <c r="AQ40" s="160"/>
      <c r="AR40" s="41"/>
      <c r="AS40" s="41"/>
      <c r="AT40" s="41"/>
      <c r="AU40" s="161"/>
      <c r="AV40" s="161"/>
      <c r="AW40" s="219">
        <f t="shared" si="17"/>
        <v>0</v>
      </c>
      <c r="AX40" s="94"/>
      <c r="AY40" s="97"/>
      <c r="AZ40" s="224">
        <f t="shared" si="18"/>
        <v>0</v>
      </c>
    </row>
    <row r="41" spans="1:52" ht="18.95" customHeight="1">
      <c r="A41" s="40"/>
      <c r="B41" s="122" t="s">
        <v>54</v>
      </c>
      <c r="C41" s="159" t="s">
        <v>81</v>
      </c>
      <c r="D41" s="41"/>
      <c r="E41" s="41"/>
      <c r="F41" s="41"/>
      <c r="G41" s="46"/>
      <c r="H41" s="41"/>
      <c r="I41" s="41"/>
      <c r="J41" s="41"/>
      <c r="K41" s="46"/>
      <c r="L41" s="41"/>
      <c r="M41" s="56"/>
      <c r="N41" s="157"/>
      <c r="O41" s="41"/>
      <c r="P41" s="41"/>
      <c r="Q41" s="41"/>
      <c r="R41" s="41"/>
      <c r="S41" s="219">
        <f t="shared" ref="S41:S46" si="19">S24*L24</f>
        <v>0</v>
      </c>
      <c r="T41" s="94"/>
      <c r="U41" s="160"/>
      <c r="V41" s="161"/>
      <c r="W41" s="41"/>
      <c r="X41" s="41"/>
      <c r="Y41" s="161"/>
      <c r="Z41" s="219">
        <f t="shared" ref="Z41:Z46" si="20">Z24*L24</f>
        <v>0</v>
      </c>
      <c r="AA41" s="94"/>
      <c r="AB41" s="160"/>
      <c r="AC41" s="161"/>
      <c r="AD41" s="41"/>
      <c r="AE41" s="41"/>
      <c r="AF41" s="161"/>
      <c r="AG41" s="219">
        <f t="shared" ref="AG41:AG46" si="21">AG24*L24</f>
        <v>0</v>
      </c>
      <c r="AH41" s="94"/>
      <c r="AI41" s="160"/>
      <c r="AJ41" s="41"/>
      <c r="AK41" s="41"/>
      <c r="AL41" s="41"/>
      <c r="AM41" s="161"/>
      <c r="AN41" s="161"/>
      <c r="AO41" s="219">
        <f t="shared" ref="AO41:AO46" si="22">AO24*L24</f>
        <v>0</v>
      </c>
      <c r="AP41" s="94"/>
      <c r="AQ41" s="160"/>
      <c r="AR41" s="41"/>
      <c r="AS41" s="41"/>
      <c r="AT41" s="41"/>
      <c r="AU41" s="161"/>
      <c r="AV41" s="161"/>
      <c r="AW41" s="219">
        <f t="shared" ref="AW41:AW46" si="23">AW24*L24</f>
        <v>0</v>
      </c>
      <c r="AX41" s="94"/>
      <c r="AY41" s="97"/>
      <c r="AZ41" s="224">
        <f t="shared" si="18"/>
        <v>0</v>
      </c>
    </row>
    <row r="42" spans="1:52" ht="18.95" customHeight="1">
      <c r="A42" s="40"/>
      <c r="B42" s="122" t="s">
        <v>56</v>
      </c>
      <c r="C42" s="159" t="s">
        <v>82</v>
      </c>
      <c r="D42" s="41"/>
      <c r="E42" s="41"/>
      <c r="F42" s="41"/>
      <c r="G42" s="46"/>
      <c r="H42" s="41"/>
      <c r="I42" s="41"/>
      <c r="J42" s="41"/>
      <c r="K42" s="46"/>
      <c r="L42" s="41"/>
      <c r="M42" s="56"/>
      <c r="N42" s="157"/>
      <c r="O42" s="41"/>
      <c r="P42" s="41"/>
      <c r="Q42" s="41"/>
      <c r="R42" s="41"/>
      <c r="S42" s="219">
        <f t="shared" si="19"/>
        <v>0</v>
      </c>
      <c r="T42" s="94"/>
      <c r="U42" s="160"/>
      <c r="V42" s="161"/>
      <c r="W42" s="41"/>
      <c r="X42" s="41"/>
      <c r="Y42" s="161"/>
      <c r="Z42" s="219">
        <f t="shared" si="20"/>
        <v>0</v>
      </c>
      <c r="AA42" s="94"/>
      <c r="AB42" s="160"/>
      <c r="AC42" s="161"/>
      <c r="AD42" s="41"/>
      <c r="AE42" s="41"/>
      <c r="AF42" s="161"/>
      <c r="AG42" s="219">
        <f t="shared" si="21"/>
        <v>0</v>
      </c>
      <c r="AH42" s="94"/>
      <c r="AI42" s="160"/>
      <c r="AJ42" s="41"/>
      <c r="AK42" s="41"/>
      <c r="AL42" s="41"/>
      <c r="AM42" s="161"/>
      <c r="AN42" s="161"/>
      <c r="AO42" s="219">
        <f t="shared" si="22"/>
        <v>0</v>
      </c>
      <c r="AP42" s="94"/>
      <c r="AQ42" s="160"/>
      <c r="AR42" s="41"/>
      <c r="AS42" s="41"/>
      <c r="AT42" s="41"/>
      <c r="AU42" s="161"/>
      <c r="AV42" s="161"/>
      <c r="AW42" s="219">
        <f t="shared" si="23"/>
        <v>0</v>
      </c>
      <c r="AX42" s="94"/>
      <c r="AY42" s="97"/>
      <c r="AZ42" s="224">
        <f t="shared" si="18"/>
        <v>0</v>
      </c>
    </row>
    <row r="43" spans="1:52" ht="18.95" customHeight="1">
      <c r="A43" s="40"/>
      <c r="B43" s="122" t="s">
        <v>58</v>
      </c>
      <c r="C43" s="159" t="s">
        <v>83</v>
      </c>
      <c r="D43" s="41"/>
      <c r="E43" s="41"/>
      <c r="F43" s="41"/>
      <c r="G43" s="46"/>
      <c r="H43" s="41"/>
      <c r="I43" s="41"/>
      <c r="J43" s="41"/>
      <c r="K43" s="46"/>
      <c r="L43" s="41"/>
      <c r="M43" s="56"/>
      <c r="N43" s="157"/>
      <c r="O43" s="41"/>
      <c r="P43" s="41"/>
      <c r="Q43" s="41"/>
      <c r="R43" s="41"/>
      <c r="S43" s="219">
        <f t="shared" si="19"/>
        <v>0</v>
      </c>
      <c r="T43" s="94"/>
      <c r="U43" s="160"/>
      <c r="V43" s="161"/>
      <c r="W43" s="41"/>
      <c r="X43" s="41"/>
      <c r="Y43" s="161"/>
      <c r="Z43" s="219">
        <f t="shared" si="20"/>
        <v>0</v>
      </c>
      <c r="AA43" s="94"/>
      <c r="AB43" s="160"/>
      <c r="AC43" s="161"/>
      <c r="AD43" s="41"/>
      <c r="AE43" s="41"/>
      <c r="AF43" s="161"/>
      <c r="AG43" s="219">
        <f t="shared" si="21"/>
        <v>0</v>
      </c>
      <c r="AH43" s="94"/>
      <c r="AI43" s="160"/>
      <c r="AJ43" s="41"/>
      <c r="AK43" s="41"/>
      <c r="AL43" s="41"/>
      <c r="AM43" s="161"/>
      <c r="AN43" s="161"/>
      <c r="AO43" s="219">
        <f t="shared" si="22"/>
        <v>0</v>
      </c>
      <c r="AP43" s="94"/>
      <c r="AQ43" s="160"/>
      <c r="AR43" s="41"/>
      <c r="AS43" s="41"/>
      <c r="AT43" s="41"/>
      <c r="AU43" s="161"/>
      <c r="AV43" s="161"/>
      <c r="AW43" s="219">
        <f t="shared" si="23"/>
        <v>0</v>
      </c>
      <c r="AX43" s="94"/>
      <c r="AY43" s="97"/>
      <c r="AZ43" s="224">
        <f t="shared" si="18"/>
        <v>0</v>
      </c>
    </row>
    <row r="44" spans="1:52" ht="18.95" customHeight="1">
      <c r="A44" s="40"/>
      <c r="B44" s="122" t="s">
        <v>60</v>
      </c>
      <c r="C44" s="159" t="s">
        <v>84</v>
      </c>
      <c r="D44" s="41"/>
      <c r="E44" s="41"/>
      <c r="F44" s="41"/>
      <c r="G44" s="46"/>
      <c r="H44" s="41"/>
      <c r="I44" s="41"/>
      <c r="J44" s="41"/>
      <c r="K44" s="46"/>
      <c r="L44" s="41"/>
      <c r="M44" s="56"/>
      <c r="N44" s="157"/>
      <c r="O44" s="41"/>
      <c r="P44" s="41"/>
      <c r="Q44" s="41"/>
      <c r="R44" s="41"/>
      <c r="S44" s="219">
        <f t="shared" si="19"/>
        <v>0</v>
      </c>
      <c r="T44" s="94"/>
      <c r="U44" s="160"/>
      <c r="V44" s="161"/>
      <c r="W44" s="41"/>
      <c r="X44" s="41"/>
      <c r="Y44" s="161"/>
      <c r="Z44" s="219">
        <f t="shared" si="20"/>
        <v>0</v>
      </c>
      <c r="AA44" s="94"/>
      <c r="AB44" s="160"/>
      <c r="AC44" s="161"/>
      <c r="AD44" s="41"/>
      <c r="AE44" s="41"/>
      <c r="AF44" s="161"/>
      <c r="AG44" s="219">
        <f t="shared" si="21"/>
        <v>0</v>
      </c>
      <c r="AH44" s="94"/>
      <c r="AI44" s="160"/>
      <c r="AJ44" s="41"/>
      <c r="AK44" s="41"/>
      <c r="AL44" s="41"/>
      <c r="AM44" s="161"/>
      <c r="AN44" s="161"/>
      <c r="AO44" s="219">
        <f t="shared" si="22"/>
        <v>0</v>
      </c>
      <c r="AP44" s="94"/>
      <c r="AQ44" s="160"/>
      <c r="AR44" s="41"/>
      <c r="AS44" s="41"/>
      <c r="AT44" s="41"/>
      <c r="AU44" s="161"/>
      <c r="AV44" s="161"/>
      <c r="AW44" s="219">
        <f t="shared" si="23"/>
        <v>0</v>
      </c>
      <c r="AX44" s="94"/>
      <c r="AY44" s="97"/>
      <c r="AZ44" s="224">
        <f t="shared" si="18"/>
        <v>0</v>
      </c>
    </row>
    <row r="45" spans="1:52" ht="18.95" customHeight="1">
      <c r="A45" s="40"/>
      <c r="B45" s="122" t="s">
        <v>62</v>
      </c>
      <c r="C45" s="162" t="s">
        <v>85</v>
      </c>
      <c r="D45" s="41"/>
      <c r="E45" s="41"/>
      <c r="F45" s="41"/>
      <c r="G45" s="46"/>
      <c r="H45" s="41"/>
      <c r="I45" s="41"/>
      <c r="J45" s="41"/>
      <c r="K45" s="46"/>
      <c r="L45" s="41"/>
      <c r="M45" s="56"/>
      <c r="N45" s="157"/>
      <c r="O45" s="41"/>
      <c r="P45" s="41"/>
      <c r="Q45" s="41"/>
      <c r="R45" s="41"/>
      <c r="S45" s="219">
        <f t="shared" si="19"/>
        <v>0</v>
      </c>
      <c r="T45" s="94"/>
      <c r="U45" s="160"/>
      <c r="V45" s="161"/>
      <c r="W45" s="41"/>
      <c r="X45" s="41"/>
      <c r="Y45" s="161"/>
      <c r="Z45" s="219">
        <f t="shared" si="20"/>
        <v>0</v>
      </c>
      <c r="AA45" s="94"/>
      <c r="AB45" s="160"/>
      <c r="AC45" s="161"/>
      <c r="AD45" s="41"/>
      <c r="AE45" s="41"/>
      <c r="AF45" s="161"/>
      <c r="AG45" s="219">
        <f t="shared" si="21"/>
        <v>0</v>
      </c>
      <c r="AH45" s="94"/>
      <c r="AI45" s="160"/>
      <c r="AJ45" s="41"/>
      <c r="AK45" s="41"/>
      <c r="AL45" s="41"/>
      <c r="AM45" s="161"/>
      <c r="AN45" s="161"/>
      <c r="AO45" s="219">
        <f t="shared" si="22"/>
        <v>0</v>
      </c>
      <c r="AP45" s="94"/>
      <c r="AQ45" s="160"/>
      <c r="AR45" s="41"/>
      <c r="AS45" s="41"/>
      <c r="AT45" s="41"/>
      <c r="AU45" s="161"/>
      <c r="AV45" s="161"/>
      <c r="AW45" s="219">
        <f t="shared" si="23"/>
        <v>0</v>
      </c>
      <c r="AX45" s="94"/>
      <c r="AY45" s="97"/>
      <c r="AZ45" s="224">
        <f t="shared" si="18"/>
        <v>0</v>
      </c>
    </row>
    <row r="46" spans="1:52" ht="18.95" customHeight="1">
      <c r="A46" s="40"/>
      <c r="B46" s="122" t="s">
        <v>64</v>
      </c>
      <c r="C46" s="159" t="s">
        <v>86</v>
      </c>
      <c r="D46" s="41"/>
      <c r="E46" s="41"/>
      <c r="F46" s="41"/>
      <c r="G46" s="46"/>
      <c r="H46" s="41"/>
      <c r="I46" s="41"/>
      <c r="J46" s="41"/>
      <c r="K46" s="46"/>
      <c r="L46" s="41"/>
      <c r="M46" s="56"/>
      <c r="N46" s="163"/>
      <c r="O46" s="41"/>
      <c r="P46" s="41"/>
      <c r="Q46" s="41"/>
      <c r="R46" s="41"/>
      <c r="S46" s="220">
        <f t="shared" si="19"/>
        <v>0</v>
      </c>
      <c r="T46" s="94"/>
      <c r="U46" s="160"/>
      <c r="V46" s="161"/>
      <c r="W46" s="41"/>
      <c r="X46" s="41"/>
      <c r="Y46" s="161"/>
      <c r="Z46" s="220">
        <f t="shared" si="20"/>
        <v>0</v>
      </c>
      <c r="AA46" s="94"/>
      <c r="AB46" s="160"/>
      <c r="AC46" s="161"/>
      <c r="AD46" s="41"/>
      <c r="AE46" s="41"/>
      <c r="AF46" s="161"/>
      <c r="AG46" s="220">
        <f t="shared" si="21"/>
        <v>0</v>
      </c>
      <c r="AH46" s="94"/>
      <c r="AI46" s="160"/>
      <c r="AJ46" s="41"/>
      <c r="AK46" s="41"/>
      <c r="AL46" s="41"/>
      <c r="AM46" s="161"/>
      <c r="AN46" s="161"/>
      <c r="AO46" s="220">
        <f t="shared" si="22"/>
        <v>0</v>
      </c>
      <c r="AP46" s="94"/>
      <c r="AQ46" s="160"/>
      <c r="AR46" s="41"/>
      <c r="AS46" s="41"/>
      <c r="AT46" s="41"/>
      <c r="AU46" s="161"/>
      <c r="AV46" s="161"/>
      <c r="AW46" s="220">
        <f t="shared" si="23"/>
        <v>0</v>
      </c>
      <c r="AX46" s="94"/>
      <c r="AY46" s="97"/>
      <c r="AZ46" s="225">
        <f t="shared" si="18"/>
        <v>0</v>
      </c>
    </row>
    <row r="47" spans="1:52" ht="18.95" customHeight="1">
      <c r="A47" s="40"/>
      <c r="B47" s="107"/>
      <c r="C47" s="164" t="s">
        <v>87</v>
      </c>
      <c r="D47" s="154"/>
      <c r="E47" s="154"/>
      <c r="F47" s="41"/>
      <c r="G47" s="46"/>
      <c r="H47" s="41"/>
      <c r="I47" s="41"/>
      <c r="J47" s="41"/>
      <c r="K47" s="46"/>
      <c r="L47" s="41"/>
      <c r="M47" s="56"/>
      <c r="N47" s="163"/>
      <c r="O47" s="41"/>
      <c r="P47" s="41"/>
      <c r="Q47" s="41"/>
      <c r="R47" s="41"/>
      <c r="S47" s="31">
        <f>SUM(S35:S46)</f>
        <v>0</v>
      </c>
      <c r="T47" s="116"/>
      <c r="U47" s="160"/>
      <c r="V47" s="161"/>
      <c r="W47" s="41"/>
      <c r="X47" s="41"/>
      <c r="Y47" s="161"/>
      <c r="Z47" s="31">
        <f>SUM(Z35:Z46)</f>
        <v>0</v>
      </c>
      <c r="AA47" s="116"/>
      <c r="AB47" s="117"/>
      <c r="AC47" s="119"/>
      <c r="AD47" s="41"/>
      <c r="AE47" s="41"/>
      <c r="AF47" s="119"/>
      <c r="AG47" s="31">
        <f>SUM(AG35:AG46)</f>
        <v>0</v>
      </c>
      <c r="AH47" s="116"/>
      <c r="AI47" s="117"/>
      <c r="AJ47" s="41"/>
      <c r="AK47" s="41"/>
      <c r="AL47" s="41"/>
      <c r="AM47" s="119"/>
      <c r="AN47" s="119"/>
      <c r="AO47" s="31">
        <f>SUM(AO35:AO46)</f>
        <v>0</v>
      </c>
      <c r="AP47" s="116"/>
      <c r="AQ47" s="117"/>
      <c r="AR47" s="41"/>
      <c r="AS47" s="41"/>
      <c r="AT47" s="41"/>
      <c r="AU47" s="119"/>
      <c r="AV47" s="119"/>
      <c r="AW47" s="31">
        <f>SUM(AW35:AW46)</f>
        <v>0</v>
      </c>
      <c r="AX47" s="116"/>
      <c r="AY47" s="120"/>
      <c r="AZ47" s="227">
        <f>SUM(AZ35:AZ46)</f>
        <v>0</v>
      </c>
    </row>
    <row r="48" spans="1:52" ht="10.5" customHeight="1">
      <c r="A48" s="40"/>
      <c r="B48" s="107"/>
      <c r="C48" s="154"/>
      <c r="D48" s="154"/>
      <c r="E48" s="154"/>
      <c r="F48" s="41"/>
      <c r="G48" s="46"/>
      <c r="H48" s="41"/>
      <c r="I48" s="41"/>
      <c r="J48" s="41"/>
      <c r="K48" s="46"/>
      <c r="L48" s="41"/>
      <c r="M48" s="56"/>
      <c r="N48" s="163"/>
      <c r="O48" s="41"/>
      <c r="P48" s="41"/>
      <c r="Q48" s="41"/>
      <c r="R48" s="41"/>
      <c r="S48" s="165"/>
      <c r="T48" s="116"/>
      <c r="U48" s="160"/>
      <c r="V48" s="161"/>
      <c r="W48" s="41"/>
      <c r="X48" s="41"/>
      <c r="Y48" s="161"/>
      <c r="Z48" s="165"/>
      <c r="AA48" s="116"/>
      <c r="AB48" s="117"/>
      <c r="AC48" s="119"/>
      <c r="AD48" s="41"/>
      <c r="AE48" s="41"/>
      <c r="AF48" s="119"/>
      <c r="AG48" s="165"/>
      <c r="AH48" s="116"/>
      <c r="AI48" s="117"/>
      <c r="AJ48" s="41"/>
      <c r="AK48" s="41"/>
      <c r="AL48" s="41"/>
      <c r="AM48" s="119"/>
      <c r="AN48" s="119"/>
      <c r="AO48" s="165"/>
      <c r="AP48" s="116"/>
      <c r="AQ48" s="117"/>
      <c r="AR48" s="41"/>
      <c r="AS48" s="41"/>
      <c r="AT48" s="41"/>
      <c r="AU48" s="119"/>
      <c r="AV48" s="119"/>
      <c r="AW48" s="165"/>
      <c r="AX48" s="116"/>
      <c r="AY48" s="120"/>
      <c r="AZ48" s="126"/>
    </row>
    <row r="49" spans="1:52" ht="18.95" customHeight="1">
      <c r="A49" s="166"/>
      <c r="B49" s="154"/>
      <c r="C49" s="164" t="s">
        <v>88</v>
      </c>
      <c r="D49" s="154"/>
      <c r="E49" s="154"/>
      <c r="F49" s="154"/>
      <c r="G49" s="154"/>
      <c r="H49" s="154"/>
      <c r="I49" s="154"/>
      <c r="J49" s="154"/>
      <c r="K49" s="154"/>
      <c r="L49" s="154"/>
      <c r="M49" s="155"/>
      <c r="N49" s="156"/>
      <c r="O49" s="154"/>
      <c r="P49" s="154"/>
      <c r="Q49" s="154"/>
      <c r="R49" s="154"/>
      <c r="S49" s="221">
        <f>SUM(S32+S47)</f>
        <v>0</v>
      </c>
      <c r="T49" s="167"/>
      <c r="U49" s="168"/>
      <c r="V49" s="169"/>
      <c r="W49" s="154"/>
      <c r="X49" s="154"/>
      <c r="Y49" s="169">
        <f>SUM(Y32+Y47)</f>
        <v>0</v>
      </c>
      <c r="Z49" s="221">
        <f>SUM(Z32+Z47)</f>
        <v>0</v>
      </c>
      <c r="AA49" s="167"/>
      <c r="AB49" s="168"/>
      <c r="AC49" s="169"/>
      <c r="AD49" s="154"/>
      <c r="AE49" s="154"/>
      <c r="AF49" s="169">
        <f>SUM(AF32+AF47)</f>
        <v>0</v>
      </c>
      <c r="AG49" s="221">
        <f>SUM(AG32+AG47)</f>
        <v>0</v>
      </c>
      <c r="AH49" s="167"/>
      <c r="AI49" s="168"/>
      <c r="AJ49" s="154"/>
      <c r="AK49" s="154"/>
      <c r="AL49" s="154"/>
      <c r="AM49" s="169"/>
      <c r="AN49" s="169">
        <f>SUM(AN32+AN47)</f>
        <v>0</v>
      </c>
      <c r="AO49" s="221">
        <f>SUM(AO32+AO47)</f>
        <v>0</v>
      </c>
      <c r="AP49" s="167"/>
      <c r="AQ49" s="168"/>
      <c r="AR49" s="154"/>
      <c r="AS49" s="154"/>
      <c r="AT49" s="154"/>
      <c r="AU49" s="169"/>
      <c r="AV49" s="169">
        <f>SUM(AV32+AV47)</f>
        <v>0</v>
      </c>
      <c r="AW49" s="221">
        <f>SUM(AW32+AW47)</f>
        <v>0</v>
      </c>
      <c r="AX49" s="167"/>
      <c r="AY49" s="168"/>
      <c r="AZ49" s="224">
        <f>SUM(S49+Z49+AG49+AO49+AW49)</f>
        <v>0</v>
      </c>
    </row>
    <row r="50" spans="1:52" ht="10.5" customHeight="1">
      <c r="A50" s="40"/>
      <c r="B50" s="41"/>
      <c r="C50" s="154"/>
      <c r="D50" s="41"/>
      <c r="E50" s="41"/>
      <c r="F50" s="41"/>
      <c r="G50" s="46"/>
      <c r="H50" s="41"/>
      <c r="I50" s="41"/>
      <c r="J50" s="41"/>
      <c r="K50" s="46"/>
      <c r="L50" s="41"/>
      <c r="M50" s="56"/>
      <c r="N50" s="157"/>
      <c r="O50" s="41"/>
      <c r="P50" s="41"/>
      <c r="Q50" s="41"/>
      <c r="R50" s="41"/>
      <c r="S50" s="119"/>
      <c r="T50" s="170"/>
      <c r="U50" s="117"/>
      <c r="V50" s="119"/>
      <c r="W50" s="41"/>
      <c r="X50" s="41"/>
      <c r="Y50" s="119"/>
      <c r="Z50" s="119"/>
      <c r="AA50" s="170"/>
      <c r="AB50" s="117"/>
      <c r="AC50" s="119"/>
      <c r="AD50" s="41"/>
      <c r="AE50" s="41"/>
      <c r="AF50" s="119"/>
      <c r="AG50" s="119"/>
      <c r="AH50" s="170"/>
      <c r="AI50" s="117"/>
      <c r="AJ50" s="41"/>
      <c r="AK50" s="41"/>
      <c r="AL50" s="41"/>
      <c r="AM50" s="119"/>
      <c r="AN50" s="119"/>
      <c r="AO50" s="119"/>
      <c r="AP50" s="170"/>
      <c r="AQ50" s="117"/>
      <c r="AR50" s="41"/>
      <c r="AS50" s="41"/>
      <c r="AT50" s="41"/>
      <c r="AU50" s="119"/>
      <c r="AV50" s="119"/>
      <c r="AW50" s="119"/>
      <c r="AX50" s="170"/>
      <c r="AY50" s="117"/>
      <c r="AZ50" s="126"/>
    </row>
    <row r="51" spans="1:52" ht="32.25" customHeight="1">
      <c r="A51" s="61" t="s">
        <v>89</v>
      </c>
      <c r="B51" s="355" t="s">
        <v>90</v>
      </c>
      <c r="C51" s="352"/>
      <c r="D51" s="353"/>
      <c r="E51" s="353"/>
      <c r="F51" s="354"/>
      <c r="G51" s="62"/>
      <c r="H51" s="62"/>
      <c r="I51" s="62"/>
      <c r="J51" s="62"/>
      <c r="K51" s="62"/>
      <c r="L51" s="41"/>
      <c r="M51" s="56"/>
      <c r="N51" s="157"/>
      <c r="O51" s="41"/>
      <c r="P51" s="41"/>
      <c r="Q51" s="41"/>
      <c r="R51" s="41"/>
      <c r="S51" s="161"/>
      <c r="T51" s="171"/>
      <c r="U51" s="160"/>
      <c r="V51" s="161"/>
      <c r="W51" s="41"/>
      <c r="X51" s="41"/>
      <c r="Y51" s="161"/>
      <c r="Z51" s="161"/>
      <c r="AA51" s="171"/>
      <c r="AB51" s="160"/>
      <c r="AC51" s="161"/>
      <c r="AD51" s="41"/>
      <c r="AE51" s="41"/>
      <c r="AF51" s="161"/>
      <c r="AG51" s="161"/>
      <c r="AH51" s="171"/>
      <c r="AI51" s="160"/>
      <c r="AJ51" s="41"/>
      <c r="AK51" s="41"/>
      <c r="AL51" s="41"/>
      <c r="AM51" s="161"/>
      <c r="AN51" s="161"/>
      <c r="AO51" s="161"/>
      <c r="AP51" s="171"/>
      <c r="AQ51" s="160"/>
      <c r="AR51" s="41"/>
      <c r="AS51" s="41"/>
      <c r="AT51" s="41"/>
      <c r="AU51" s="161"/>
      <c r="AV51" s="161"/>
      <c r="AW51" s="161"/>
      <c r="AX51" s="171"/>
      <c r="AY51" s="160"/>
      <c r="AZ51" s="126"/>
    </row>
    <row r="52" spans="1:52" ht="18.95" customHeight="1">
      <c r="A52" s="40"/>
      <c r="B52" s="41"/>
      <c r="C52" s="365" t="s">
        <v>91</v>
      </c>
      <c r="D52" s="366"/>
      <c r="E52" s="366"/>
      <c r="F52" s="366"/>
      <c r="G52" s="366"/>
      <c r="H52" s="366"/>
      <c r="I52" s="366"/>
      <c r="J52" s="366"/>
      <c r="K52" s="366"/>
      <c r="L52" s="366"/>
      <c r="M52" s="56"/>
      <c r="N52" s="157"/>
      <c r="O52" s="41"/>
      <c r="P52" s="41"/>
      <c r="Q52" s="41"/>
      <c r="R52" s="41"/>
      <c r="S52" s="172">
        <v>0</v>
      </c>
      <c r="T52" s="171"/>
      <c r="U52" s="160"/>
      <c r="V52" s="161"/>
      <c r="W52" s="41"/>
      <c r="X52" s="41"/>
      <c r="Y52" s="161"/>
      <c r="Z52" s="172">
        <v>0</v>
      </c>
      <c r="AA52" s="171"/>
      <c r="AB52" s="160"/>
      <c r="AC52" s="161"/>
      <c r="AD52" s="41"/>
      <c r="AE52" s="41"/>
      <c r="AF52" s="161"/>
      <c r="AG52" s="172">
        <v>0</v>
      </c>
      <c r="AH52" s="171"/>
      <c r="AI52" s="160"/>
      <c r="AJ52" s="41"/>
      <c r="AK52" s="41"/>
      <c r="AL52" s="41"/>
      <c r="AM52" s="161"/>
      <c r="AN52" s="161"/>
      <c r="AO52" s="172">
        <v>0</v>
      </c>
      <c r="AP52" s="171"/>
      <c r="AQ52" s="160"/>
      <c r="AR52" s="41"/>
      <c r="AS52" s="41"/>
      <c r="AT52" s="41"/>
      <c r="AU52" s="161"/>
      <c r="AV52" s="161"/>
      <c r="AW52" s="172">
        <v>0</v>
      </c>
      <c r="AX52" s="171"/>
      <c r="AY52" s="160"/>
      <c r="AZ52" s="224">
        <f>SUM(S52+Z52+AG52+AO52+AW52)</f>
        <v>0</v>
      </c>
    </row>
    <row r="53" spans="1:52" ht="18.95" customHeight="1">
      <c r="A53" s="40"/>
      <c r="B53" s="41"/>
      <c r="C53" s="365" t="s">
        <v>92</v>
      </c>
      <c r="D53" s="366"/>
      <c r="E53" s="366"/>
      <c r="F53" s="366"/>
      <c r="G53" s="366"/>
      <c r="H53" s="366"/>
      <c r="I53" s="366"/>
      <c r="J53" s="366"/>
      <c r="K53" s="366"/>
      <c r="L53" s="366"/>
      <c r="M53" s="56"/>
      <c r="N53" s="157"/>
      <c r="O53" s="41"/>
      <c r="P53" s="41"/>
      <c r="Q53" s="41"/>
      <c r="R53" s="41"/>
      <c r="S53" s="172">
        <v>0</v>
      </c>
      <c r="T53" s="171"/>
      <c r="U53" s="160"/>
      <c r="V53" s="161"/>
      <c r="W53" s="41"/>
      <c r="X53" s="41"/>
      <c r="Y53" s="161"/>
      <c r="Z53" s="172">
        <v>0</v>
      </c>
      <c r="AA53" s="171"/>
      <c r="AB53" s="160"/>
      <c r="AC53" s="161"/>
      <c r="AD53" s="41"/>
      <c r="AE53" s="41"/>
      <c r="AF53" s="161"/>
      <c r="AG53" s="172">
        <v>0</v>
      </c>
      <c r="AH53" s="171"/>
      <c r="AI53" s="160"/>
      <c r="AJ53" s="41"/>
      <c r="AK53" s="41"/>
      <c r="AL53" s="41"/>
      <c r="AM53" s="161"/>
      <c r="AN53" s="161"/>
      <c r="AO53" s="172">
        <v>0</v>
      </c>
      <c r="AP53" s="171"/>
      <c r="AQ53" s="160"/>
      <c r="AR53" s="41"/>
      <c r="AS53" s="41"/>
      <c r="AT53" s="41"/>
      <c r="AU53" s="161"/>
      <c r="AV53" s="161"/>
      <c r="AW53" s="172">
        <v>0</v>
      </c>
      <c r="AX53" s="171"/>
      <c r="AY53" s="160"/>
      <c r="AZ53" s="224">
        <f>SUM(S53+Z53+AG53+AO53+AW53)</f>
        <v>0</v>
      </c>
    </row>
    <row r="54" spans="1:52" ht="18.95" customHeight="1">
      <c r="A54" s="40"/>
      <c r="B54" s="41"/>
      <c r="C54" s="365" t="s">
        <v>93</v>
      </c>
      <c r="D54" s="366"/>
      <c r="E54" s="366"/>
      <c r="F54" s="366"/>
      <c r="G54" s="366"/>
      <c r="H54" s="366"/>
      <c r="I54" s="366"/>
      <c r="J54" s="366"/>
      <c r="K54" s="366"/>
      <c r="L54" s="366"/>
      <c r="M54" s="56"/>
      <c r="N54" s="157"/>
      <c r="O54" s="41"/>
      <c r="P54" s="41"/>
      <c r="Q54" s="41"/>
      <c r="R54" s="41"/>
      <c r="S54" s="172">
        <v>0</v>
      </c>
      <c r="T54" s="94"/>
      <c r="U54" s="160"/>
      <c r="V54" s="161"/>
      <c r="W54" s="41"/>
      <c r="X54" s="41"/>
      <c r="Y54" s="161"/>
      <c r="Z54" s="172">
        <v>0</v>
      </c>
      <c r="AA54" s="94"/>
      <c r="AB54" s="160"/>
      <c r="AC54" s="161"/>
      <c r="AD54" s="41"/>
      <c r="AE54" s="41"/>
      <c r="AF54" s="161"/>
      <c r="AG54" s="172">
        <v>0</v>
      </c>
      <c r="AH54" s="94"/>
      <c r="AI54" s="160"/>
      <c r="AJ54" s="41"/>
      <c r="AK54" s="41"/>
      <c r="AL54" s="41"/>
      <c r="AM54" s="161"/>
      <c r="AN54" s="161"/>
      <c r="AO54" s="172">
        <v>0</v>
      </c>
      <c r="AP54" s="94"/>
      <c r="AQ54" s="160"/>
      <c r="AR54" s="41"/>
      <c r="AS54" s="41"/>
      <c r="AT54" s="41"/>
      <c r="AU54" s="161"/>
      <c r="AV54" s="161"/>
      <c r="AW54" s="172">
        <v>0</v>
      </c>
      <c r="AX54" s="94"/>
      <c r="AY54" s="97"/>
      <c r="AZ54" s="225">
        <f>SUM(S54+Z54+AG54+AO54+AW54)</f>
        <v>0</v>
      </c>
    </row>
    <row r="55" spans="1:52" ht="18.95" customHeight="1">
      <c r="A55" s="166"/>
      <c r="B55" s="154"/>
      <c r="C55" s="164" t="s">
        <v>94</v>
      </c>
      <c r="D55" s="154"/>
      <c r="E55" s="154"/>
      <c r="F55" s="154"/>
      <c r="G55" s="154"/>
      <c r="H55" s="154"/>
      <c r="I55" s="154"/>
      <c r="J55" s="154"/>
      <c r="K55" s="154"/>
      <c r="L55" s="154"/>
      <c r="M55" s="155"/>
      <c r="N55" s="156"/>
      <c r="O55" s="154"/>
      <c r="P55" s="154"/>
      <c r="Q55" s="154"/>
      <c r="R55" s="154"/>
      <c r="S55" s="222">
        <f>SUM(S52:S54)</f>
        <v>0</v>
      </c>
      <c r="T55" s="167"/>
      <c r="U55" s="168"/>
      <c r="V55" s="169"/>
      <c r="W55" s="154"/>
      <c r="X55" s="154"/>
      <c r="Y55" s="169">
        <f>SUM(Y38+Y53)</f>
        <v>0</v>
      </c>
      <c r="Z55" s="222">
        <f>SUM(Z52:Z54)</f>
        <v>0</v>
      </c>
      <c r="AA55" s="167"/>
      <c r="AB55" s="168"/>
      <c r="AC55" s="169"/>
      <c r="AD55" s="154"/>
      <c r="AE55" s="154"/>
      <c r="AF55" s="169">
        <f>SUM(AF38+AF53)</f>
        <v>0</v>
      </c>
      <c r="AG55" s="222">
        <f>SUM(AG52:AG54)</f>
        <v>0</v>
      </c>
      <c r="AH55" s="167"/>
      <c r="AI55" s="168"/>
      <c r="AJ55" s="154"/>
      <c r="AK55" s="154"/>
      <c r="AL55" s="154"/>
      <c r="AM55" s="169"/>
      <c r="AN55" s="169">
        <f>SUM(AN38+AN53)</f>
        <v>0</v>
      </c>
      <c r="AO55" s="222">
        <f>SUM(AO52:AO54)</f>
        <v>0</v>
      </c>
      <c r="AP55" s="167"/>
      <c r="AQ55" s="168"/>
      <c r="AR55" s="154"/>
      <c r="AS55" s="154"/>
      <c r="AT55" s="154"/>
      <c r="AU55" s="169"/>
      <c r="AV55" s="169">
        <f>SUM(AV38+AV53)</f>
        <v>0</v>
      </c>
      <c r="AW55" s="222">
        <f>SUM(AW52:AW54)</f>
        <v>0</v>
      </c>
      <c r="AX55" s="167"/>
      <c r="AY55" s="168"/>
      <c r="AZ55" s="227">
        <f>SUM(S55+Z55+AG55+AO55+AW55)</f>
        <v>0</v>
      </c>
    </row>
    <row r="56" spans="1:52" ht="18.95" customHeight="1">
      <c r="A56" s="173" t="s">
        <v>95</v>
      </c>
      <c r="B56" s="164" t="s">
        <v>96</v>
      </c>
      <c r="C56" s="41"/>
      <c r="D56" s="41"/>
      <c r="E56" s="41"/>
      <c r="F56" s="41"/>
      <c r="G56" s="46"/>
      <c r="H56" s="41"/>
      <c r="I56" s="41"/>
      <c r="J56" s="41"/>
      <c r="K56" s="46"/>
      <c r="L56" s="41"/>
      <c r="M56" s="56"/>
      <c r="N56" s="157"/>
      <c r="O56" s="41"/>
      <c r="P56" s="41"/>
      <c r="Q56" s="41"/>
      <c r="R56" s="41"/>
      <c r="S56" s="174"/>
      <c r="T56" s="94"/>
      <c r="U56" s="125"/>
      <c r="V56" s="123"/>
      <c r="W56" s="41"/>
      <c r="X56" s="41"/>
      <c r="Y56" s="123"/>
      <c r="Z56" s="174"/>
      <c r="AA56" s="94"/>
      <c r="AB56" s="125"/>
      <c r="AC56" s="123"/>
      <c r="AD56" s="41"/>
      <c r="AE56" s="41"/>
      <c r="AF56" s="123"/>
      <c r="AG56" s="174"/>
      <c r="AH56" s="94"/>
      <c r="AI56" s="125"/>
      <c r="AJ56" s="41"/>
      <c r="AK56" s="41"/>
      <c r="AL56" s="41"/>
      <c r="AM56" s="123"/>
      <c r="AN56" s="123"/>
      <c r="AO56" s="174"/>
      <c r="AP56" s="94"/>
      <c r="AQ56" s="125"/>
      <c r="AR56" s="41"/>
      <c r="AS56" s="41"/>
      <c r="AT56" s="41"/>
      <c r="AU56" s="123"/>
      <c r="AV56" s="123"/>
      <c r="AW56" s="174"/>
      <c r="AX56" s="94"/>
      <c r="AY56" s="97"/>
      <c r="AZ56" s="126"/>
    </row>
    <row r="57" spans="1:52" ht="18.95" customHeight="1">
      <c r="A57" s="40"/>
      <c r="B57" s="164" t="s">
        <v>54</v>
      </c>
      <c r="C57" s="107" t="s">
        <v>97</v>
      </c>
      <c r="D57" s="41"/>
      <c r="E57" s="41"/>
      <c r="F57" s="41"/>
      <c r="G57" s="46"/>
      <c r="H57" s="41"/>
      <c r="I57" s="41"/>
      <c r="J57" s="41"/>
      <c r="K57" s="46"/>
      <c r="L57" s="154"/>
      <c r="M57" s="155"/>
      <c r="N57" s="156"/>
      <c r="O57" s="41"/>
      <c r="P57" s="41"/>
      <c r="Q57" s="41"/>
      <c r="R57" s="41"/>
      <c r="S57" s="172">
        <v>0</v>
      </c>
      <c r="T57" s="94"/>
      <c r="U57" s="175"/>
      <c r="V57" s="176"/>
      <c r="W57" s="41"/>
      <c r="X57" s="41"/>
      <c r="Y57" s="176"/>
      <c r="Z57" s="172">
        <v>0</v>
      </c>
      <c r="AA57" s="94"/>
      <c r="AB57" s="175"/>
      <c r="AC57" s="176"/>
      <c r="AD57" s="41"/>
      <c r="AE57" s="41"/>
      <c r="AF57" s="176"/>
      <c r="AG57" s="172">
        <v>0</v>
      </c>
      <c r="AH57" s="94"/>
      <c r="AI57" s="175"/>
      <c r="AJ57" s="41"/>
      <c r="AK57" s="41"/>
      <c r="AL57" s="41"/>
      <c r="AM57" s="176"/>
      <c r="AN57" s="176"/>
      <c r="AO57" s="172">
        <v>0</v>
      </c>
      <c r="AP57" s="94"/>
      <c r="AQ57" s="175"/>
      <c r="AR57" s="41"/>
      <c r="AS57" s="41"/>
      <c r="AT57" s="41"/>
      <c r="AU57" s="176"/>
      <c r="AV57" s="176"/>
      <c r="AW57" s="172">
        <v>0</v>
      </c>
      <c r="AX57" s="94"/>
      <c r="AY57" s="97"/>
      <c r="AZ57" s="224">
        <f>SUM(S57+Z57+AG57+AO57+AW57)</f>
        <v>0</v>
      </c>
    </row>
    <row r="58" spans="1:52" ht="18.95" customHeight="1">
      <c r="A58" s="40"/>
      <c r="B58" s="164" t="s">
        <v>56</v>
      </c>
      <c r="C58" s="159" t="s">
        <v>98</v>
      </c>
      <c r="D58" s="41"/>
      <c r="E58" s="41"/>
      <c r="F58" s="41"/>
      <c r="G58" s="46"/>
      <c r="H58" s="41"/>
      <c r="I58" s="41"/>
      <c r="J58" s="41"/>
      <c r="K58" s="46"/>
      <c r="L58" s="154"/>
      <c r="M58" s="155"/>
      <c r="N58" s="156"/>
      <c r="O58" s="41"/>
      <c r="P58" s="41"/>
      <c r="Q58" s="41"/>
      <c r="R58" s="41"/>
      <c r="S58" s="177">
        <v>0</v>
      </c>
      <c r="T58" s="94"/>
      <c r="U58" s="175"/>
      <c r="V58" s="176"/>
      <c r="W58" s="41"/>
      <c r="X58" s="41"/>
      <c r="Y58" s="176"/>
      <c r="Z58" s="177">
        <v>0</v>
      </c>
      <c r="AA58" s="94"/>
      <c r="AB58" s="175"/>
      <c r="AC58" s="176"/>
      <c r="AD58" s="41"/>
      <c r="AE58" s="41"/>
      <c r="AF58" s="176"/>
      <c r="AG58" s="177">
        <v>0</v>
      </c>
      <c r="AH58" s="94"/>
      <c r="AI58" s="175"/>
      <c r="AJ58" s="41"/>
      <c r="AK58" s="41"/>
      <c r="AL58" s="41"/>
      <c r="AM58" s="176"/>
      <c r="AN58" s="176"/>
      <c r="AO58" s="177">
        <v>0</v>
      </c>
      <c r="AP58" s="94"/>
      <c r="AQ58" s="175"/>
      <c r="AR58" s="41"/>
      <c r="AS58" s="41"/>
      <c r="AT58" s="41"/>
      <c r="AU58" s="176"/>
      <c r="AV58" s="176"/>
      <c r="AW58" s="177">
        <v>0</v>
      </c>
      <c r="AX58" s="94"/>
      <c r="AY58" s="97"/>
      <c r="AZ58" s="225">
        <f>SUM(S58+Z58+AG58+AO58+AW58)</f>
        <v>0</v>
      </c>
    </row>
    <row r="59" spans="1:52" ht="18.95" customHeight="1">
      <c r="A59" s="40"/>
      <c r="B59" s="41"/>
      <c r="C59" s="164" t="s">
        <v>99</v>
      </c>
      <c r="D59" s="41"/>
      <c r="E59" s="41"/>
      <c r="F59" s="41"/>
      <c r="G59" s="46"/>
      <c r="H59" s="41"/>
      <c r="I59" s="41"/>
      <c r="J59" s="41"/>
      <c r="K59" s="46"/>
      <c r="L59" s="41"/>
      <c r="M59" s="56"/>
      <c r="N59" s="157"/>
      <c r="O59" s="41"/>
      <c r="P59" s="41"/>
      <c r="Q59" s="41"/>
      <c r="R59" s="41"/>
      <c r="S59" s="31">
        <f>SUM(S57:S58)</f>
        <v>0</v>
      </c>
      <c r="T59" s="116"/>
      <c r="U59" s="178"/>
      <c r="V59" s="179"/>
      <c r="W59" s="41"/>
      <c r="X59" s="41"/>
      <c r="Y59" s="179"/>
      <c r="Z59" s="31">
        <f>SUM(Z57:Z58)</f>
        <v>0</v>
      </c>
      <c r="AA59" s="116"/>
      <c r="AB59" s="178"/>
      <c r="AC59" s="179"/>
      <c r="AD59" s="41"/>
      <c r="AE59" s="41"/>
      <c r="AF59" s="179"/>
      <c r="AG59" s="31">
        <f>SUM(AG57:AG58)</f>
        <v>0</v>
      </c>
      <c r="AH59" s="116"/>
      <c r="AI59" s="178"/>
      <c r="AJ59" s="41"/>
      <c r="AK59" s="41"/>
      <c r="AL59" s="41"/>
      <c r="AM59" s="179"/>
      <c r="AN59" s="179"/>
      <c r="AO59" s="31">
        <f>SUM(AO57:AO58)</f>
        <v>0</v>
      </c>
      <c r="AP59" s="116"/>
      <c r="AQ59" s="178"/>
      <c r="AR59" s="41"/>
      <c r="AS59" s="41"/>
      <c r="AT59" s="41"/>
      <c r="AU59" s="179"/>
      <c r="AV59" s="179"/>
      <c r="AW59" s="31">
        <f>SUM(AW57:AW58)</f>
        <v>0</v>
      </c>
      <c r="AX59" s="116"/>
      <c r="AY59" s="120"/>
      <c r="AZ59" s="227">
        <f>SUM(AZ57:AZ58)</f>
        <v>0</v>
      </c>
    </row>
    <row r="60" spans="1:52" ht="10.5" customHeight="1">
      <c r="A60" s="40"/>
      <c r="B60" s="41"/>
      <c r="C60" s="41"/>
      <c r="D60" s="41"/>
      <c r="E60" s="41"/>
      <c r="F60" s="41"/>
      <c r="G60" s="46"/>
      <c r="H60" s="41"/>
      <c r="I60" s="41"/>
      <c r="J60" s="41"/>
      <c r="K60" s="46"/>
      <c r="L60" s="41"/>
      <c r="M60" s="56"/>
      <c r="N60" s="157"/>
      <c r="O60" s="41"/>
      <c r="P60" s="41"/>
      <c r="Q60" s="41"/>
      <c r="R60" s="41"/>
      <c r="S60" s="174"/>
      <c r="T60" s="94"/>
      <c r="U60" s="125"/>
      <c r="V60" s="123"/>
      <c r="W60" s="41"/>
      <c r="X60" s="41"/>
      <c r="Y60" s="123"/>
      <c r="Z60" s="174"/>
      <c r="AA60" s="94"/>
      <c r="AB60" s="125"/>
      <c r="AC60" s="123"/>
      <c r="AD60" s="41"/>
      <c r="AE60" s="41"/>
      <c r="AF60" s="123"/>
      <c r="AG60" s="174"/>
      <c r="AH60" s="94"/>
      <c r="AI60" s="125"/>
      <c r="AJ60" s="41"/>
      <c r="AK60" s="41"/>
      <c r="AL60" s="41"/>
      <c r="AM60" s="123"/>
      <c r="AN60" s="123"/>
      <c r="AO60" s="174"/>
      <c r="AP60" s="94"/>
      <c r="AQ60" s="125"/>
      <c r="AR60" s="41"/>
      <c r="AS60" s="41"/>
      <c r="AT60" s="41"/>
      <c r="AU60" s="123"/>
      <c r="AV60" s="123"/>
      <c r="AW60" s="174"/>
      <c r="AX60" s="94"/>
      <c r="AY60" s="97"/>
      <c r="AZ60" s="126"/>
    </row>
    <row r="61" spans="1:52" ht="18.95" customHeight="1">
      <c r="A61" s="173" t="s">
        <v>100</v>
      </c>
      <c r="B61" s="164" t="s">
        <v>101</v>
      </c>
      <c r="C61" s="41"/>
      <c r="D61" s="154"/>
      <c r="E61" s="41"/>
      <c r="F61" s="41"/>
      <c r="G61" s="46"/>
      <c r="H61" s="41"/>
      <c r="I61" s="41"/>
      <c r="J61" s="41"/>
      <c r="K61" s="46"/>
      <c r="L61" s="180"/>
      <c r="M61" s="56"/>
      <c r="N61" s="157"/>
      <c r="O61" s="41"/>
      <c r="P61" s="41"/>
      <c r="Q61" s="41"/>
      <c r="R61" s="41"/>
      <c r="S61" s="174"/>
      <c r="T61" s="94"/>
      <c r="U61" s="125"/>
      <c r="V61" s="123"/>
      <c r="W61" s="41"/>
      <c r="X61" s="41"/>
      <c r="Y61" s="123"/>
      <c r="Z61" s="174"/>
      <c r="AA61" s="94"/>
      <c r="AB61" s="125"/>
      <c r="AC61" s="123"/>
      <c r="AD61" s="41"/>
      <c r="AE61" s="41"/>
      <c r="AF61" s="123"/>
      <c r="AG61" s="174"/>
      <c r="AH61" s="94"/>
      <c r="AI61" s="125"/>
      <c r="AJ61" s="41"/>
      <c r="AK61" s="41"/>
      <c r="AL61" s="41"/>
      <c r="AM61" s="123"/>
      <c r="AN61" s="123"/>
      <c r="AO61" s="174"/>
      <c r="AP61" s="94"/>
      <c r="AQ61" s="125"/>
      <c r="AR61" s="41"/>
      <c r="AS61" s="41"/>
      <c r="AT61" s="41"/>
      <c r="AU61" s="123"/>
      <c r="AV61" s="123"/>
      <c r="AW61" s="174"/>
      <c r="AX61" s="94"/>
      <c r="AY61" s="97"/>
      <c r="AZ61" s="126"/>
    </row>
    <row r="62" spans="1:52" ht="18.95" customHeight="1">
      <c r="A62" s="40"/>
      <c r="B62" s="181" t="s">
        <v>54</v>
      </c>
      <c r="C62" s="159" t="s">
        <v>102</v>
      </c>
      <c r="D62" s="41"/>
      <c r="E62" s="41"/>
      <c r="F62" s="128"/>
      <c r="G62" s="182"/>
      <c r="H62" s="182"/>
      <c r="I62" s="182"/>
      <c r="J62" s="182"/>
      <c r="K62" s="182"/>
      <c r="L62" s="183" t="s">
        <v>103</v>
      </c>
      <c r="M62" s="56"/>
      <c r="N62" s="157"/>
      <c r="O62" s="41"/>
      <c r="P62" s="41"/>
      <c r="Q62" s="41"/>
      <c r="R62" s="41"/>
      <c r="S62" s="172">
        <v>0</v>
      </c>
      <c r="T62" s="94"/>
      <c r="U62" s="97"/>
      <c r="V62" s="174"/>
      <c r="W62" s="41"/>
      <c r="X62" s="41"/>
      <c r="Y62" s="174"/>
      <c r="Z62" s="172">
        <v>0</v>
      </c>
      <c r="AA62" s="94"/>
      <c r="AB62" s="97"/>
      <c r="AC62" s="174"/>
      <c r="AD62" s="41"/>
      <c r="AE62" s="41"/>
      <c r="AF62" s="174"/>
      <c r="AG62" s="172">
        <v>0</v>
      </c>
      <c r="AH62" s="94"/>
      <c r="AI62" s="97"/>
      <c r="AJ62" s="41"/>
      <c r="AK62" s="41"/>
      <c r="AL62" s="41"/>
      <c r="AM62" s="174"/>
      <c r="AN62" s="174"/>
      <c r="AO62" s="172">
        <v>0</v>
      </c>
      <c r="AP62" s="94"/>
      <c r="AQ62" s="97"/>
      <c r="AR62" s="41"/>
      <c r="AS62" s="41"/>
      <c r="AT62" s="41"/>
      <c r="AU62" s="174"/>
      <c r="AV62" s="174"/>
      <c r="AW62" s="172">
        <v>0</v>
      </c>
      <c r="AX62" s="94"/>
      <c r="AY62" s="97"/>
      <c r="AZ62" s="224">
        <f>SUM(S62+Z62+AG62+AO62+AW62)</f>
        <v>0</v>
      </c>
    </row>
    <row r="63" spans="1:52" ht="18.95" customHeight="1">
      <c r="A63" s="40"/>
      <c r="B63" s="181" t="s">
        <v>56</v>
      </c>
      <c r="C63" s="159" t="s">
        <v>104</v>
      </c>
      <c r="D63" s="41"/>
      <c r="E63" s="41"/>
      <c r="F63" s="128"/>
      <c r="G63" s="182"/>
      <c r="H63" s="182"/>
      <c r="I63" s="182"/>
      <c r="J63" s="182"/>
      <c r="K63" s="182"/>
      <c r="L63" s="183" t="s">
        <v>103</v>
      </c>
      <c r="M63" s="56"/>
      <c r="N63" s="157"/>
      <c r="O63" s="41"/>
      <c r="P63" s="41"/>
      <c r="Q63" s="41"/>
      <c r="R63" s="41"/>
      <c r="S63" s="172">
        <v>0</v>
      </c>
      <c r="T63" s="94"/>
      <c r="U63" s="97"/>
      <c r="V63" s="174"/>
      <c r="W63" s="41"/>
      <c r="X63" s="41"/>
      <c r="Y63" s="174"/>
      <c r="Z63" s="172">
        <v>0</v>
      </c>
      <c r="AA63" s="94"/>
      <c r="AB63" s="97"/>
      <c r="AC63" s="174"/>
      <c r="AD63" s="41"/>
      <c r="AE63" s="41"/>
      <c r="AF63" s="174"/>
      <c r="AG63" s="172">
        <v>0</v>
      </c>
      <c r="AH63" s="94"/>
      <c r="AI63" s="97"/>
      <c r="AJ63" s="41"/>
      <c r="AK63" s="41"/>
      <c r="AL63" s="41"/>
      <c r="AM63" s="174"/>
      <c r="AN63" s="174"/>
      <c r="AO63" s="172">
        <v>0</v>
      </c>
      <c r="AP63" s="94"/>
      <c r="AQ63" s="97"/>
      <c r="AR63" s="41"/>
      <c r="AS63" s="41"/>
      <c r="AT63" s="41"/>
      <c r="AU63" s="174"/>
      <c r="AV63" s="174"/>
      <c r="AW63" s="172">
        <v>0</v>
      </c>
      <c r="AX63" s="94"/>
      <c r="AY63" s="97"/>
      <c r="AZ63" s="224">
        <f>SUM(S63+Z63+AG63+AO63+AW63)</f>
        <v>0</v>
      </c>
    </row>
    <row r="64" spans="1:52" ht="18.95" customHeight="1">
      <c r="A64" s="40"/>
      <c r="B64" s="181" t="s">
        <v>58</v>
      </c>
      <c r="C64" s="159" t="s">
        <v>105</v>
      </c>
      <c r="D64" s="41"/>
      <c r="E64" s="41"/>
      <c r="F64" s="128"/>
      <c r="G64" s="182"/>
      <c r="H64" s="182"/>
      <c r="I64" s="182"/>
      <c r="J64" s="182"/>
      <c r="K64" s="182"/>
      <c r="L64" s="183" t="s">
        <v>103</v>
      </c>
      <c r="M64" s="56"/>
      <c r="N64" s="157"/>
      <c r="O64" s="41"/>
      <c r="P64" s="41"/>
      <c r="Q64" s="41"/>
      <c r="R64" s="41"/>
      <c r="S64" s="172">
        <v>0</v>
      </c>
      <c r="T64" s="94"/>
      <c r="U64" s="97"/>
      <c r="V64" s="174"/>
      <c r="W64" s="41"/>
      <c r="X64" s="41"/>
      <c r="Y64" s="174"/>
      <c r="Z64" s="172">
        <v>0</v>
      </c>
      <c r="AA64" s="94"/>
      <c r="AB64" s="97"/>
      <c r="AC64" s="174"/>
      <c r="AD64" s="41"/>
      <c r="AE64" s="41"/>
      <c r="AF64" s="174"/>
      <c r="AG64" s="172">
        <v>0</v>
      </c>
      <c r="AH64" s="94"/>
      <c r="AI64" s="97"/>
      <c r="AJ64" s="41"/>
      <c r="AK64" s="41"/>
      <c r="AL64" s="41"/>
      <c r="AM64" s="174"/>
      <c r="AN64" s="174"/>
      <c r="AO64" s="172">
        <v>0</v>
      </c>
      <c r="AP64" s="94"/>
      <c r="AQ64" s="97"/>
      <c r="AR64" s="41"/>
      <c r="AS64" s="41"/>
      <c r="AT64" s="41"/>
      <c r="AU64" s="174"/>
      <c r="AV64" s="174"/>
      <c r="AW64" s="172">
        <v>0</v>
      </c>
      <c r="AX64" s="94"/>
      <c r="AY64" s="97"/>
      <c r="AZ64" s="224">
        <f>SUM(S64+Z64+AG64+AO64+AW64)</f>
        <v>0</v>
      </c>
    </row>
    <row r="65" spans="1:52" ht="18.95" customHeight="1">
      <c r="A65" s="40"/>
      <c r="B65" s="181" t="s">
        <v>60</v>
      </c>
      <c r="C65" s="159" t="s">
        <v>106</v>
      </c>
      <c r="D65" s="41"/>
      <c r="E65" s="41"/>
      <c r="F65" s="128"/>
      <c r="G65" s="182"/>
      <c r="H65" s="182"/>
      <c r="I65" s="182"/>
      <c r="J65" s="182"/>
      <c r="K65" s="182"/>
      <c r="L65" s="183" t="s">
        <v>103</v>
      </c>
      <c r="M65" s="56"/>
      <c r="N65" s="157"/>
      <c r="O65" s="41"/>
      <c r="P65" s="41"/>
      <c r="Q65" s="41"/>
      <c r="R65" s="41"/>
      <c r="S65" s="177">
        <v>0</v>
      </c>
      <c r="T65" s="94"/>
      <c r="U65" s="97"/>
      <c r="V65" s="174"/>
      <c r="W65" s="41"/>
      <c r="X65" s="41"/>
      <c r="Y65" s="174"/>
      <c r="Z65" s="177">
        <v>0</v>
      </c>
      <c r="AA65" s="94"/>
      <c r="AB65" s="97"/>
      <c r="AC65" s="174"/>
      <c r="AD65" s="41"/>
      <c r="AE65" s="41"/>
      <c r="AF65" s="174"/>
      <c r="AG65" s="177">
        <v>0</v>
      </c>
      <c r="AH65" s="94"/>
      <c r="AI65" s="97"/>
      <c r="AJ65" s="41"/>
      <c r="AK65" s="41"/>
      <c r="AL65" s="41"/>
      <c r="AM65" s="174"/>
      <c r="AN65" s="174"/>
      <c r="AO65" s="177">
        <v>0</v>
      </c>
      <c r="AP65" s="94"/>
      <c r="AQ65" s="97"/>
      <c r="AR65" s="41"/>
      <c r="AS65" s="41"/>
      <c r="AT65" s="41"/>
      <c r="AU65" s="174"/>
      <c r="AV65" s="174"/>
      <c r="AW65" s="177">
        <v>0</v>
      </c>
      <c r="AX65" s="94"/>
      <c r="AY65" s="97"/>
      <c r="AZ65" s="225">
        <f>SUM(S65+Z65+AG65+AO65+AW65)</f>
        <v>0</v>
      </c>
    </row>
    <row r="66" spans="1:52" ht="18.75" customHeight="1">
      <c r="A66" s="40"/>
      <c r="B66" s="41"/>
      <c r="C66" s="184">
        <v>0</v>
      </c>
      <c r="D66" s="107" t="s">
        <v>107</v>
      </c>
      <c r="E66" s="41"/>
      <c r="F66" s="41"/>
      <c r="G66" s="46"/>
      <c r="H66" s="41"/>
      <c r="I66" s="41"/>
      <c r="J66" s="41"/>
      <c r="K66" s="46"/>
      <c r="L66" s="185"/>
      <c r="M66" s="56"/>
      <c r="N66" s="157"/>
      <c r="O66" s="154"/>
      <c r="P66" s="154"/>
      <c r="Q66" s="154"/>
      <c r="R66" s="154"/>
      <c r="S66" s="31">
        <f>SUM(S62:S65)</f>
        <v>0</v>
      </c>
      <c r="T66" s="116"/>
      <c r="U66" s="120"/>
      <c r="V66" s="165"/>
      <c r="W66" s="154"/>
      <c r="X66" s="154"/>
      <c r="Y66" s="165"/>
      <c r="Z66" s="31">
        <f>SUM(Z62:Z65)</f>
        <v>0</v>
      </c>
      <c r="AA66" s="116"/>
      <c r="AB66" s="120"/>
      <c r="AC66" s="165"/>
      <c r="AD66" s="154"/>
      <c r="AE66" s="154"/>
      <c r="AF66" s="165"/>
      <c r="AG66" s="31">
        <f>SUM(AG62:AG65)</f>
        <v>0</v>
      </c>
      <c r="AH66" s="116"/>
      <c r="AI66" s="120"/>
      <c r="AJ66" s="154"/>
      <c r="AK66" s="154"/>
      <c r="AL66" s="154"/>
      <c r="AM66" s="165"/>
      <c r="AN66" s="165"/>
      <c r="AO66" s="31">
        <f>SUM(AO62:AO65)</f>
        <v>0</v>
      </c>
      <c r="AP66" s="116"/>
      <c r="AQ66" s="120"/>
      <c r="AR66" s="154"/>
      <c r="AS66" s="154"/>
      <c r="AT66" s="154"/>
      <c r="AU66" s="165"/>
      <c r="AV66" s="165"/>
      <c r="AW66" s="31">
        <f>SUM(AW62:AW65)</f>
        <v>0</v>
      </c>
      <c r="AX66" s="116"/>
      <c r="AY66" s="120"/>
      <c r="AZ66" s="227">
        <f>SUM(AZ62:AZ65)</f>
        <v>0</v>
      </c>
    </row>
    <row r="67" spans="1:52" ht="10.5" customHeight="1">
      <c r="A67" s="40"/>
      <c r="B67" s="41"/>
      <c r="C67" s="58"/>
      <c r="D67" s="41"/>
      <c r="E67" s="41"/>
      <c r="F67" s="186"/>
      <c r="G67" s="186"/>
      <c r="H67" s="186"/>
      <c r="I67" s="186"/>
      <c r="J67" s="186"/>
      <c r="K67" s="186"/>
      <c r="L67" s="187"/>
      <c r="M67" s="56"/>
      <c r="N67" s="157"/>
      <c r="O67" s="154"/>
      <c r="P67" s="154"/>
      <c r="Q67" s="154"/>
      <c r="R67" s="154"/>
      <c r="S67" s="165"/>
      <c r="T67" s="116"/>
      <c r="U67" s="120"/>
      <c r="V67" s="165"/>
      <c r="W67" s="154"/>
      <c r="X67" s="154"/>
      <c r="Y67" s="165"/>
      <c r="Z67" s="165"/>
      <c r="AA67" s="116"/>
      <c r="AB67" s="120"/>
      <c r="AC67" s="165"/>
      <c r="AD67" s="154"/>
      <c r="AE67" s="154"/>
      <c r="AF67" s="165"/>
      <c r="AG67" s="165"/>
      <c r="AH67" s="116"/>
      <c r="AI67" s="120"/>
      <c r="AJ67" s="154"/>
      <c r="AK67" s="154"/>
      <c r="AL67" s="154"/>
      <c r="AM67" s="165"/>
      <c r="AN67" s="165"/>
      <c r="AO67" s="165"/>
      <c r="AP67" s="116"/>
      <c r="AQ67" s="120"/>
      <c r="AR67" s="154"/>
      <c r="AS67" s="154"/>
      <c r="AT67" s="154"/>
      <c r="AU67" s="165"/>
      <c r="AV67" s="165"/>
      <c r="AW67" s="165"/>
      <c r="AX67" s="116"/>
      <c r="AY67" s="120"/>
      <c r="AZ67" s="126"/>
    </row>
    <row r="68" spans="1:52" ht="18.75" customHeight="1">
      <c r="A68" s="173" t="s">
        <v>108</v>
      </c>
      <c r="B68" s="164" t="s">
        <v>109</v>
      </c>
      <c r="C68" s="41"/>
      <c r="D68" s="154"/>
      <c r="E68" s="41"/>
      <c r="F68" s="186"/>
      <c r="G68" s="186"/>
      <c r="H68" s="186"/>
      <c r="I68" s="186"/>
      <c r="J68" s="186"/>
      <c r="K68" s="186"/>
      <c r="L68" s="187"/>
      <c r="M68" s="56"/>
      <c r="N68" s="157"/>
      <c r="O68" s="154"/>
      <c r="P68" s="154"/>
      <c r="Q68" s="154"/>
      <c r="R68" s="154"/>
      <c r="S68" s="165"/>
      <c r="T68" s="116"/>
      <c r="U68" s="120"/>
      <c r="V68" s="165"/>
      <c r="W68" s="154"/>
      <c r="X68" s="154"/>
      <c r="Y68" s="165"/>
      <c r="Z68" s="165"/>
      <c r="AA68" s="116"/>
      <c r="AB68" s="120"/>
      <c r="AC68" s="165"/>
      <c r="AD68" s="154"/>
      <c r="AE68" s="154"/>
      <c r="AF68" s="165"/>
      <c r="AG68" s="165"/>
      <c r="AH68" s="116"/>
      <c r="AI68" s="120"/>
      <c r="AJ68" s="154"/>
      <c r="AK68" s="154"/>
      <c r="AL68" s="154"/>
      <c r="AM68" s="165"/>
      <c r="AN68" s="165"/>
      <c r="AO68" s="165"/>
      <c r="AP68" s="116"/>
      <c r="AQ68" s="120"/>
      <c r="AR68" s="154"/>
      <c r="AS68" s="154"/>
      <c r="AT68" s="154"/>
      <c r="AU68" s="165"/>
      <c r="AV68" s="165"/>
      <c r="AW68" s="165"/>
      <c r="AX68" s="116"/>
      <c r="AY68" s="120"/>
      <c r="AZ68" s="126"/>
    </row>
    <row r="69" spans="1:52" ht="18.75" customHeight="1">
      <c r="A69" s="40"/>
      <c r="B69" s="181" t="s">
        <v>54</v>
      </c>
      <c r="C69" s="159" t="s">
        <v>110</v>
      </c>
      <c r="D69" s="41"/>
      <c r="E69" s="41"/>
      <c r="F69" s="186"/>
      <c r="G69" s="186"/>
      <c r="H69" s="186"/>
      <c r="I69" s="186"/>
      <c r="J69" s="186"/>
      <c r="K69" s="186"/>
      <c r="L69" s="187"/>
      <c r="M69" s="56"/>
      <c r="N69" s="157"/>
      <c r="O69" s="154"/>
      <c r="P69" s="154"/>
      <c r="Q69" s="154"/>
      <c r="R69" s="154"/>
      <c r="S69" s="172">
        <v>0</v>
      </c>
      <c r="T69" s="94"/>
      <c r="U69" s="97"/>
      <c r="V69" s="174"/>
      <c r="W69" s="154"/>
      <c r="X69" s="154"/>
      <c r="Y69" s="174"/>
      <c r="Z69" s="172">
        <f>+S69</f>
        <v>0</v>
      </c>
      <c r="AA69" s="94"/>
      <c r="AB69" s="97"/>
      <c r="AC69" s="174"/>
      <c r="AD69" s="154"/>
      <c r="AE69" s="154"/>
      <c r="AF69" s="174"/>
      <c r="AG69" s="172">
        <v>0</v>
      </c>
      <c r="AH69" s="94"/>
      <c r="AI69" s="97"/>
      <c r="AJ69" s="154"/>
      <c r="AK69" s="154"/>
      <c r="AL69" s="154"/>
      <c r="AM69" s="174"/>
      <c r="AN69" s="174"/>
      <c r="AO69" s="172">
        <v>0</v>
      </c>
      <c r="AP69" s="94"/>
      <c r="AQ69" s="97"/>
      <c r="AR69" s="154"/>
      <c r="AS69" s="154"/>
      <c r="AT69" s="154"/>
      <c r="AU69" s="174"/>
      <c r="AV69" s="174"/>
      <c r="AW69" s="172">
        <v>0</v>
      </c>
      <c r="AX69" s="116"/>
      <c r="AY69" s="120"/>
      <c r="AZ69" s="224">
        <f>SUM(S69+Z69+AG69+AO69+AW69)</f>
        <v>0</v>
      </c>
    </row>
    <row r="70" spans="1:52" ht="18.75" customHeight="1">
      <c r="A70" s="40"/>
      <c r="B70" s="181" t="s">
        <v>56</v>
      </c>
      <c r="C70" s="159" t="s">
        <v>111</v>
      </c>
      <c r="D70" s="41"/>
      <c r="E70" s="41"/>
      <c r="F70" s="186"/>
      <c r="G70" s="186"/>
      <c r="H70" s="186"/>
      <c r="I70" s="186"/>
      <c r="J70" s="186"/>
      <c r="K70" s="186"/>
      <c r="L70" s="187"/>
      <c r="M70" s="56"/>
      <c r="N70" s="157"/>
      <c r="O70" s="154"/>
      <c r="P70" s="154"/>
      <c r="Q70" s="154"/>
      <c r="R70" s="154"/>
      <c r="S70" s="172">
        <v>0</v>
      </c>
      <c r="T70" s="94"/>
      <c r="U70" s="97"/>
      <c r="V70" s="174"/>
      <c r="W70" s="154"/>
      <c r="X70" s="154"/>
      <c r="Y70" s="174"/>
      <c r="Z70" s="172">
        <v>0</v>
      </c>
      <c r="AA70" s="94"/>
      <c r="AB70" s="97"/>
      <c r="AC70" s="174"/>
      <c r="AD70" s="154"/>
      <c r="AE70" s="154"/>
      <c r="AF70" s="174"/>
      <c r="AG70" s="172">
        <v>0</v>
      </c>
      <c r="AH70" s="94"/>
      <c r="AI70" s="97"/>
      <c r="AJ70" s="154"/>
      <c r="AK70" s="154"/>
      <c r="AL70" s="154"/>
      <c r="AM70" s="174"/>
      <c r="AN70" s="174"/>
      <c r="AO70" s="172">
        <v>0</v>
      </c>
      <c r="AP70" s="94"/>
      <c r="AQ70" s="97"/>
      <c r="AR70" s="154"/>
      <c r="AS70" s="154"/>
      <c r="AT70" s="154"/>
      <c r="AU70" s="174"/>
      <c r="AV70" s="174"/>
      <c r="AW70" s="172">
        <v>0</v>
      </c>
      <c r="AX70" s="116"/>
      <c r="AY70" s="120"/>
      <c r="AZ70" s="224">
        <f>SUM(S70+Z70+AG70+AO70+AW70)</f>
        <v>0</v>
      </c>
    </row>
    <row r="71" spans="1:52" ht="18.75" customHeight="1">
      <c r="A71" s="40"/>
      <c r="B71" s="181" t="s">
        <v>58</v>
      </c>
      <c r="C71" s="159" t="s">
        <v>112</v>
      </c>
      <c r="D71" s="41"/>
      <c r="E71" s="41"/>
      <c r="F71" s="186"/>
      <c r="G71" s="186"/>
      <c r="H71" s="186"/>
      <c r="I71" s="186"/>
      <c r="J71" s="186"/>
      <c r="K71" s="186"/>
      <c r="L71" s="187"/>
      <c r="M71" s="56"/>
      <c r="N71" s="157"/>
      <c r="O71" s="154"/>
      <c r="P71" s="154"/>
      <c r="Q71" s="154"/>
      <c r="R71" s="154"/>
      <c r="S71" s="172">
        <v>0</v>
      </c>
      <c r="T71" s="94"/>
      <c r="U71" s="97"/>
      <c r="V71" s="174"/>
      <c r="W71" s="154"/>
      <c r="X71" s="154"/>
      <c r="Y71" s="174"/>
      <c r="Z71" s="172">
        <v>0</v>
      </c>
      <c r="AA71" s="94"/>
      <c r="AB71" s="97"/>
      <c r="AC71" s="174"/>
      <c r="AD71" s="154"/>
      <c r="AE71" s="154"/>
      <c r="AF71" s="174"/>
      <c r="AG71" s="172">
        <v>0</v>
      </c>
      <c r="AH71" s="94"/>
      <c r="AI71" s="97"/>
      <c r="AJ71" s="154"/>
      <c r="AK71" s="154"/>
      <c r="AL71" s="154"/>
      <c r="AM71" s="174"/>
      <c r="AN71" s="174"/>
      <c r="AO71" s="172">
        <v>0</v>
      </c>
      <c r="AP71" s="94"/>
      <c r="AQ71" s="97"/>
      <c r="AR71" s="154"/>
      <c r="AS71" s="154"/>
      <c r="AT71" s="154"/>
      <c r="AU71" s="174"/>
      <c r="AV71" s="174"/>
      <c r="AW71" s="172">
        <v>0</v>
      </c>
      <c r="AX71" s="116"/>
      <c r="AY71" s="120"/>
      <c r="AZ71" s="224">
        <f>SUM(S71+Z71+AG71+AO71+AW71)</f>
        <v>0</v>
      </c>
    </row>
    <row r="72" spans="1:52" ht="18.75" customHeight="1">
      <c r="A72" s="40"/>
      <c r="B72" s="181" t="s">
        <v>60</v>
      </c>
      <c r="C72" s="162" t="s">
        <v>113</v>
      </c>
      <c r="D72" s="41"/>
      <c r="E72" s="41"/>
      <c r="F72" s="186"/>
      <c r="G72" s="186"/>
      <c r="H72" s="186"/>
      <c r="I72" s="186"/>
      <c r="J72" s="186"/>
      <c r="K72" s="186"/>
      <c r="L72" s="187"/>
      <c r="M72" s="56"/>
      <c r="N72" s="157"/>
      <c r="O72" s="154"/>
      <c r="P72" s="154"/>
      <c r="Q72" s="154"/>
      <c r="R72" s="154"/>
      <c r="S72" s="172">
        <v>0</v>
      </c>
      <c r="T72" s="94"/>
      <c r="U72" s="97"/>
      <c r="V72" s="174"/>
      <c r="W72" s="154"/>
      <c r="X72" s="154"/>
      <c r="Y72" s="174"/>
      <c r="Z72" s="172">
        <v>0</v>
      </c>
      <c r="AA72" s="94"/>
      <c r="AB72" s="97"/>
      <c r="AC72" s="174"/>
      <c r="AD72" s="154"/>
      <c r="AE72" s="154"/>
      <c r="AF72" s="174"/>
      <c r="AG72" s="172">
        <v>0</v>
      </c>
      <c r="AH72" s="94"/>
      <c r="AI72" s="97"/>
      <c r="AJ72" s="154"/>
      <c r="AK72" s="154"/>
      <c r="AL72" s="154"/>
      <c r="AM72" s="174"/>
      <c r="AN72" s="174"/>
      <c r="AO72" s="172">
        <v>0</v>
      </c>
      <c r="AP72" s="94"/>
      <c r="AQ72" s="97"/>
      <c r="AR72" s="154"/>
      <c r="AS72" s="154"/>
      <c r="AT72" s="154"/>
      <c r="AU72" s="174"/>
      <c r="AV72" s="174"/>
      <c r="AW72" s="172">
        <v>0</v>
      </c>
      <c r="AX72" s="116"/>
      <c r="AY72" s="120"/>
      <c r="AZ72" s="224">
        <f>SUM(S72+Z72+AG72+AO72+AW72)</f>
        <v>0</v>
      </c>
    </row>
    <row r="73" spans="1:52" ht="18.75" customHeight="1">
      <c r="A73" s="40"/>
      <c r="B73" s="181" t="s">
        <v>62</v>
      </c>
      <c r="C73" s="159" t="s">
        <v>114</v>
      </c>
      <c r="D73" s="41"/>
      <c r="E73" s="41"/>
      <c r="F73" s="186"/>
      <c r="G73" s="186"/>
      <c r="H73" s="186"/>
      <c r="I73" s="186"/>
      <c r="J73" s="186"/>
      <c r="K73" s="186"/>
      <c r="L73" s="187"/>
      <c r="M73" s="56"/>
      <c r="N73" s="157"/>
      <c r="O73" s="154"/>
      <c r="P73" s="154"/>
      <c r="Q73" s="154"/>
      <c r="R73" s="154"/>
      <c r="S73" s="174"/>
      <c r="T73" s="94"/>
      <c r="U73" s="97"/>
      <c r="V73" s="174"/>
      <c r="W73" s="154"/>
      <c r="X73" s="154"/>
      <c r="Y73" s="174"/>
      <c r="Z73" s="174"/>
      <c r="AA73" s="94"/>
      <c r="AB73" s="97"/>
      <c r="AC73" s="174"/>
      <c r="AD73" s="154"/>
      <c r="AE73" s="154"/>
      <c r="AF73" s="174"/>
      <c r="AG73" s="174"/>
      <c r="AH73" s="94"/>
      <c r="AI73" s="97"/>
      <c r="AJ73" s="154"/>
      <c r="AK73" s="154"/>
      <c r="AL73" s="154"/>
      <c r="AM73" s="174"/>
      <c r="AN73" s="174"/>
      <c r="AO73" s="174"/>
      <c r="AP73" s="94"/>
      <c r="AQ73" s="97"/>
      <c r="AR73" s="154"/>
      <c r="AS73" s="154"/>
      <c r="AT73" s="154"/>
      <c r="AU73" s="174"/>
      <c r="AV73" s="174"/>
      <c r="AW73" s="174"/>
      <c r="AX73" s="116"/>
      <c r="AY73" s="120"/>
      <c r="AZ73" s="126"/>
    </row>
    <row r="74" spans="1:52" ht="15">
      <c r="A74" s="40"/>
      <c r="B74" s="188"/>
      <c r="C74" s="180" t="s">
        <v>115</v>
      </c>
      <c r="D74" s="367" t="s">
        <v>116</v>
      </c>
      <c r="E74" s="367"/>
      <c r="F74" s="367"/>
      <c r="G74" s="367"/>
      <c r="H74" s="367"/>
      <c r="I74" s="367"/>
      <c r="J74" s="367"/>
      <c r="K74" s="367"/>
      <c r="L74" s="367"/>
      <c r="M74" s="56"/>
      <c r="N74" s="157"/>
      <c r="O74" s="154"/>
      <c r="P74" s="154"/>
      <c r="Q74" s="154"/>
      <c r="R74" s="154"/>
      <c r="S74" s="172">
        <v>0</v>
      </c>
      <c r="T74" s="94"/>
      <c r="U74" s="97"/>
      <c r="V74" s="174"/>
      <c r="W74" s="154"/>
      <c r="X74" s="154"/>
      <c r="Y74" s="174"/>
      <c r="Z74" s="172">
        <v>0</v>
      </c>
      <c r="AA74" s="94"/>
      <c r="AB74" s="97"/>
      <c r="AC74" s="174"/>
      <c r="AD74" s="154"/>
      <c r="AE74" s="154"/>
      <c r="AF74" s="174"/>
      <c r="AG74" s="172">
        <v>0</v>
      </c>
      <c r="AH74" s="94"/>
      <c r="AI74" s="97"/>
      <c r="AJ74" s="154"/>
      <c r="AK74" s="154"/>
      <c r="AL74" s="154"/>
      <c r="AM74" s="174"/>
      <c r="AN74" s="174"/>
      <c r="AO74" s="172">
        <v>0</v>
      </c>
      <c r="AP74" s="94"/>
      <c r="AQ74" s="97"/>
      <c r="AR74" s="154"/>
      <c r="AS74" s="154"/>
      <c r="AT74" s="154"/>
      <c r="AU74" s="174"/>
      <c r="AV74" s="174"/>
      <c r="AW74" s="172">
        <v>0</v>
      </c>
      <c r="AX74" s="116"/>
      <c r="AY74" s="120"/>
      <c r="AZ74" s="224">
        <f>SUM(S74+Z74+AG74+AO74+AW74)</f>
        <v>0</v>
      </c>
    </row>
    <row r="75" spans="1:52" ht="15">
      <c r="A75" s="40"/>
      <c r="B75" s="188"/>
      <c r="C75" s="180" t="s">
        <v>117</v>
      </c>
      <c r="D75" s="367" t="s">
        <v>118</v>
      </c>
      <c r="E75" s="367"/>
      <c r="F75" s="367"/>
      <c r="G75" s="367"/>
      <c r="H75" s="367"/>
      <c r="I75" s="367"/>
      <c r="J75" s="367"/>
      <c r="K75" s="367"/>
      <c r="L75" s="367"/>
      <c r="M75" s="56"/>
      <c r="N75" s="157"/>
      <c r="O75" s="154"/>
      <c r="P75" s="154"/>
      <c r="Q75" s="169"/>
      <c r="R75" s="154"/>
      <c r="S75" s="172">
        <v>0</v>
      </c>
      <c r="T75" s="94"/>
      <c r="U75" s="97"/>
      <c r="V75" s="174"/>
      <c r="W75" s="154"/>
      <c r="X75" s="154"/>
      <c r="Y75" s="174"/>
      <c r="Z75" s="172">
        <v>0</v>
      </c>
      <c r="AA75" s="94"/>
      <c r="AB75" s="97"/>
      <c r="AC75" s="174"/>
      <c r="AD75" s="154"/>
      <c r="AE75" s="154"/>
      <c r="AF75" s="174"/>
      <c r="AG75" s="172">
        <v>0</v>
      </c>
      <c r="AH75" s="94"/>
      <c r="AI75" s="97"/>
      <c r="AJ75" s="154"/>
      <c r="AK75" s="154"/>
      <c r="AL75" s="154"/>
      <c r="AM75" s="174"/>
      <c r="AN75" s="174"/>
      <c r="AO75" s="172">
        <v>0</v>
      </c>
      <c r="AP75" s="94"/>
      <c r="AQ75" s="97"/>
      <c r="AR75" s="154"/>
      <c r="AS75" s="154"/>
      <c r="AT75" s="154"/>
      <c r="AU75" s="174"/>
      <c r="AV75" s="174"/>
      <c r="AW75" s="172">
        <v>0</v>
      </c>
      <c r="AX75" s="116"/>
      <c r="AY75" s="120"/>
      <c r="AZ75" s="224">
        <f>SUM(S75+Z75+AG75+AO75+AW75)</f>
        <v>0</v>
      </c>
    </row>
    <row r="76" spans="1:52" ht="15">
      <c r="A76" s="40"/>
      <c r="B76" s="188"/>
      <c r="C76" s="180" t="s">
        <v>119</v>
      </c>
      <c r="D76" s="367" t="s">
        <v>120</v>
      </c>
      <c r="E76" s="367"/>
      <c r="F76" s="367"/>
      <c r="G76" s="367"/>
      <c r="H76" s="367"/>
      <c r="I76" s="367"/>
      <c r="J76" s="367"/>
      <c r="K76" s="367"/>
      <c r="L76" s="367"/>
      <c r="M76" s="56"/>
      <c r="N76" s="157"/>
      <c r="O76" s="154"/>
      <c r="P76" s="154"/>
      <c r="Q76" s="154"/>
      <c r="R76" s="154"/>
      <c r="S76" s="172">
        <v>0</v>
      </c>
      <c r="T76" s="94"/>
      <c r="U76" s="97"/>
      <c r="V76" s="174"/>
      <c r="W76" s="154"/>
      <c r="X76" s="154"/>
      <c r="Y76" s="174"/>
      <c r="Z76" s="172">
        <v>0</v>
      </c>
      <c r="AA76" s="94"/>
      <c r="AB76" s="97"/>
      <c r="AC76" s="174"/>
      <c r="AD76" s="154"/>
      <c r="AE76" s="154"/>
      <c r="AF76" s="174"/>
      <c r="AG76" s="172">
        <v>0</v>
      </c>
      <c r="AH76" s="94"/>
      <c r="AI76" s="97"/>
      <c r="AJ76" s="154"/>
      <c r="AK76" s="154"/>
      <c r="AL76" s="154"/>
      <c r="AM76" s="174"/>
      <c r="AN76" s="174"/>
      <c r="AO76" s="172">
        <v>0</v>
      </c>
      <c r="AP76" s="94"/>
      <c r="AQ76" s="97"/>
      <c r="AR76" s="154"/>
      <c r="AS76" s="154"/>
      <c r="AT76" s="154"/>
      <c r="AU76" s="174"/>
      <c r="AV76" s="174"/>
      <c r="AW76" s="172">
        <v>0</v>
      </c>
      <c r="AX76" s="116"/>
      <c r="AY76" s="120"/>
      <c r="AZ76" s="224">
        <f>SUM(S76+Z76+AG76+AO76+AW76)</f>
        <v>0</v>
      </c>
    </row>
    <row r="77" spans="1:52" ht="15">
      <c r="A77" s="40"/>
      <c r="B77" s="188"/>
      <c r="C77" s="180" t="s">
        <v>121</v>
      </c>
      <c r="D77" s="367" t="s">
        <v>122</v>
      </c>
      <c r="E77" s="367"/>
      <c r="F77" s="367"/>
      <c r="G77" s="367"/>
      <c r="H77" s="367"/>
      <c r="I77" s="367"/>
      <c r="J77" s="367"/>
      <c r="K77" s="367"/>
      <c r="L77" s="367"/>
      <c r="M77" s="56"/>
      <c r="N77" s="157"/>
      <c r="O77" s="154"/>
      <c r="P77" s="154"/>
      <c r="Q77" s="154"/>
      <c r="R77" s="154"/>
      <c r="S77" s="172">
        <v>0</v>
      </c>
      <c r="T77" s="94"/>
      <c r="U77" s="97"/>
      <c r="V77" s="174"/>
      <c r="W77" s="154"/>
      <c r="X77" s="154"/>
      <c r="Y77" s="174"/>
      <c r="Z77" s="172">
        <v>0</v>
      </c>
      <c r="AA77" s="94"/>
      <c r="AB77" s="97"/>
      <c r="AC77" s="174"/>
      <c r="AD77" s="154"/>
      <c r="AE77" s="154"/>
      <c r="AF77" s="174"/>
      <c r="AG77" s="172">
        <v>0</v>
      </c>
      <c r="AH77" s="94"/>
      <c r="AI77" s="97"/>
      <c r="AJ77" s="154"/>
      <c r="AK77" s="154"/>
      <c r="AL77" s="154"/>
      <c r="AM77" s="174"/>
      <c r="AN77" s="174"/>
      <c r="AO77" s="172">
        <v>0</v>
      </c>
      <c r="AP77" s="94"/>
      <c r="AQ77" s="97"/>
      <c r="AR77" s="154"/>
      <c r="AS77" s="154"/>
      <c r="AT77" s="154"/>
      <c r="AU77" s="174"/>
      <c r="AV77" s="174"/>
      <c r="AW77" s="172">
        <v>0</v>
      </c>
      <c r="AX77" s="116"/>
      <c r="AY77" s="120"/>
      <c r="AZ77" s="224">
        <f>SUM(S77+Z77+AG77+AO77+AW77)</f>
        <v>0</v>
      </c>
    </row>
    <row r="78" spans="1:52" ht="15">
      <c r="A78" s="40"/>
      <c r="B78" s="188"/>
      <c r="C78" s="189"/>
      <c r="D78" s="41"/>
      <c r="E78" s="41"/>
      <c r="F78" s="41"/>
      <c r="G78" s="41"/>
      <c r="H78" s="41"/>
      <c r="I78" s="41"/>
      <c r="J78" s="41"/>
      <c r="K78" s="41"/>
      <c r="L78" s="41"/>
      <c r="M78" s="56"/>
      <c r="N78" s="157"/>
      <c r="O78" s="154"/>
      <c r="P78" s="154"/>
      <c r="Q78" s="154"/>
      <c r="R78" s="154"/>
      <c r="S78" s="174"/>
      <c r="T78" s="94"/>
      <c r="U78" s="97"/>
      <c r="V78" s="174"/>
      <c r="W78" s="154"/>
      <c r="X78" s="154"/>
      <c r="Y78" s="174"/>
      <c r="Z78" s="174"/>
      <c r="AA78" s="94"/>
      <c r="AB78" s="97"/>
      <c r="AC78" s="174"/>
      <c r="AD78" s="154"/>
      <c r="AE78" s="154"/>
      <c r="AF78" s="174"/>
      <c r="AG78" s="174"/>
      <c r="AH78" s="94"/>
      <c r="AI78" s="97"/>
      <c r="AJ78" s="154"/>
      <c r="AK78" s="154"/>
      <c r="AL78" s="154"/>
      <c r="AM78" s="174"/>
      <c r="AN78" s="174"/>
      <c r="AO78" s="174"/>
      <c r="AP78" s="94"/>
      <c r="AQ78" s="97"/>
      <c r="AR78" s="154"/>
      <c r="AS78" s="154"/>
      <c r="AT78" s="154"/>
      <c r="AU78" s="174"/>
      <c r="AV78" s="174"/>
      <c r="AW78" s="174"/>
      <c r="AX78" s="116"/>
      <c r="AY78" s="120"/>
      <c r="AZ78" s="224"/>
    </row>
    <row r="79" spans="1:52" ht="18.75" customHeight="1">
      <c r="A79" s="40"/>
      <c r="B79" s="181" t="s">
        <v>64</v>
      </c>
      <c r="C79" s="107" t="s">
        <v>123</v>
      </c>
      <c r="D79" s="41"/>
      <c r="E79" s="41"/>
      <c r="F79" s="41"/>
      <c r="G79" s="41"/>
      <c r="H79" s="41"/>
      <c r="I79" s="41"/>
      <c r="J79" s="41"/>
      <c r="K79" s="41"/>
      <c r="L79" s="41"/>
      <c r="M79" s="56"/>
      <c r="N79" s="157"/>
      <c r="O79" s="154"/>
      <c r="P79" s="154"/>
      <c r="Q79" s="154"/>
      <c r="R79" s="154"/>
      <c r="S79" s="172">
        <v>0</v>
      </c>
      <c r="T79" s="94"/>
      <c r="U79" s="97"/>
      <c r="V79" s="174"/>
      <c r="W79" s="154"/>
      <c r="X79" s="154"/>
      <c r="Y79" s="174"/>
      <c r="Z79" s="172">
        <v>0</v>
      </c>
      <c r="AA79" s="94"/>
      <c r="AB79" s="97"/>
      <c r="AC79" s="174"/>
      <c r="AD79" s="154"/>
      <c r="AE79" s="154"/>
      <c r="AF79" s="174"/>
      <c r="AG79" s="172">
        <v>0</v>
      </c>
      <c r="AH79" s="94"/>
      <c r="AI79" s="97"/>
      <c r="AJ79" s="154"/>
      <c r="AK79" s="154"/>
      <c r="AL79" s="154"/>
      <c r="AM79" s="174"/>
      <c r="AN79" s="174"/>
      <c r="AO79" s="172">
        <v>0</v>
      </c>
      <c r="AP79" s="94"/>
      <c r="AQ79" s="97"/>
      <c r="AR79" s="154"/>
      <c r="AS79" s="154"/>
      <c r="AT79" s="154"/>
      <c r="AU79" s="174"/>
      <c r="AV79" s="174"/>
      <c r="AW79" s="172">
        <v>0</v>
      </c>
      <c r="AX79" s="116"/>
      <c r="AY79" s="120"/>
      <c r="AZ79" s="224">
        <f>SUM(S79+Z79+AG79+AO79+AW79)</f>
        <v>0</v>
      </c>
    </row>
    <row r="80" spans="1:52" ht="18.75" customHeight="1">
      <c r="A80" s="40"/>
      <c r="B80" s="181" t="s">
        <v>124</v>
      </c>
      <c r="C80" s="162" t="s">
        <v>125</v>
      </c>
      <c r="D80" s="162"/>
      <c r="E80" s="162"/>
      <c r="F80" s="190"/>
      <c r="G80" s="191"/>
      <c r="H80" s="190"/>
      <c r="I80" s="191"/>
      <c r="J80" s="190"/>
      <c r="K80" s="191"/>
      <c r="L80" s="192"/>
      <c r="M80" s="56"/>
      <c r="N80" s="157"/>
      <c r="O80" s="154"/>
      <c r="P80" s="154"/>
      <c r="Q80" s="154"/>
      <c r="R80" s="154"/>
      <c r="S80" s="172">
        <v>0</v>
      </c>
      <c r="T80" s="94"/>
      <c r="U80" s="97"/>
      <c r="V80" s="174"/>
      <c r="W80" s="154"/>
      <c r="X80" s="154"/>
      <c r="Y80" s="174"/>
      <c r="Z80" s="172">
        <v>0</v>
      </c>
      <c r="AA80" s="94"/>
      <c r="AB80" s="97"/>
      <c r="AC80" s="174"/>
      <c r="AD80" s="154"/>
      <c r="AE80" s="154"/>
      <c r="AF80" s="174"/>
      <c r="AG80" s="172">
        <v>0</v>
      </c>
      <c r="AH80" s="94"/>
      <c r="AI80" s="97"/>
      <c r="AJ80" s="154"/>
      <c r="AK80" s="154"/>
      <c r="AL80" s="154"/>
      <c r="AM80" s="174"/>
      <c r="AN80" s="174"/>
      <c r="AO80" s="172">
        <v>0</v>
      </c>
      <c r="AP80" s="94"/>
      <c r="AQ80" s="97"/>
      <c r="AR80" s="154"/>
      <c r="AS80" s="154"/>
      <c r="AT80" s="154"/>
      <c r="AU80" s="174"/>
      <c r="AV80" s="174"/>
      <c r="AW80" s="172">
        <v>0</v>
      </c>
      <c r="AX80" s="116"/>
      <c r="AY80" s="120"/>
      <c r="AZ80" s="224">
        <f t="shared" ref="AZ80:AZ82" si="24">SUM(S80+Z80+AG80+AO80+AW80)</f>
        <v>0</v>
      </c>
    </row>
    <row r="81" spans="1:52" ht="18.75" customHeight="1">
      <c r="A81" s="40"/>
      <c r="B81" s="181" t="s">
        <v>126</v>
      </c>
      <c r="C81" s="162" t="s">
        <v>127</v>
      </c>
      <c r="D81" s="363"/>
      <c r="E81" s="364"/>
      <c r="F81" s="364"/>
      <c r="G81" s="364"/>
      <c r="H81" s="364"/>
      <c r="I81" s="364"/>
      <c r="J81" s="364"/>
      <c r="K81" s="364"/>
      <c r="L81" s="364"/>
      <c r="M81" s="56"/>
      <c r="N81" s="157"/>
      <c r="O81" s="154"/>
      <c r="P81" s="154"/>
      <c r="Q81" s="154"/>
      <c r="R81" s="154"/>
      <c r="S81" s="172">
        <v>0</v>
      </c>
      <c r="T81" s="94"/>
      <c r="U81" s="97"/>
      <c r="V81" s="174"/>
      <c r="W81" s="154"/>
      <c r="X81" s="154"/>
      <c r="Y81" s="174"/>
      <c r="Z81" s="172">
        <v>0</v>
      </c>
      <c r="AA81" s="94"/>
      <c r="AB81" s="97"/>
      <c r="AC81" s="174"/>
      <c r="AD81" s="154"/>
      <c r="AE81" s="154"/>
      <c r="AF81" s="174"/>
      <c r="AG81" s="172">
        <v>0</v>
      </c>
      <c r="AH81" s="94"/>
      <c r="AI81" s="97"/>
      <c r="AJ81" s="154"/>
      <c r="AK81" s="154"/>
      <c r="AL81" s="154"/>
      <c r="AM81" s="174"/>
      <c r="AN81" s="174"/>
      <c r="AO81" s="172">
        <v>0</v>
      </c>
      <c r="AP81" s="94"/>
      <c r="AQ81" s="97"/>
      <c r="AR81" s="154"/>
      <c r="AS81" s="154"/>
      <c r="AT81" s="154"/>
      <c r="AU81" s="174"/>
      <c r="AV81" s="174"/>
      <c r="AW81" s="172">
        <v>0</v>
      </c>
      <c r="AX81" s="116"/>
      <c r="AY81" s="120"/>
      <c r="AZ81" s="224">
        <f t="shared" si="24"/>
        <v>0</v>
      </c>
    </row>
    <row r="82" spans="1:52" ht="18.75" customHeight="1">
      <c r="A82" s="40"/>
      <c r="B82" s="181" t="s">
        <v>128</v>
      </c>
      <c r="C82" s="162" t="s">
        <v>127</v>
      </c>
      <c r="D82" s="363"/>
      <c r="E82" s="364"/>
      <c r="F82" s="364"/>
      <c r="G82" s="364"/>
      <c r="H82" s="364"/>
      <c r="I82" s="364"/>
      <c r="J82" s="364"/>
      <c r="K82" s="364"/>
      <c r="L82" s="364"/>
      <c r="M82" s="56"/>
      <c r="N82" s="157"/>
      <c r="O82" s="154"/>
      <c r="P82" s="154"/>
      <c r="Q82" s="154"/>
      <c r="R82" s="154"/>
      <c r="S82" s="172">
        <v>0</v>
      </c>
      <c r="T82" s="94"/>
      <c r="U82" s="97"/>
      <c r="V82" s="174"/>
      <c r="W82" s="154"/>
      <c r="X82" s="154"/>
      <c r="Y82" s="174"/>
      <c r="Z82" s="172">
        <v>0</v>
      </c>
      <c r="AA82" s="94"/>
      <c r="AB82" s="97"/>
      <c r="AC82" s="174"/>
      <c r="AD82" s="154"/>
      <c r="AE82" s="154"/>
      <c r="AF82" s="174"/>
      <c r="AG82" s="172">
        <v>0</v>
      </c>
      <c r="AH82" s="94"/>
      <c r="AI82" s="97"/>
      <c r="AJ82" s="154"/>
      <c r="AK82" s="154"/>
      <c r="AL82" s="154"/>
      <c r="AM82" s="174"/>
      <c r="AN82" s="174"/>
      <c r="AO82" s="172">
        <v>0</v>
      </c>
      <c r="AP82" s="94"/>
      <c r="AQ82" s="97"/>
      <c r="AR82" s="154"/>
      <c r="AS82" s="154"/>
      <c r="AT82" s="154"/>
      <c r="AU82" s="174"/>
      <c r="AV82" s="174"/>
      <c r="AW82" s="172">
        <v>0</v>
      </c>
      <c r="AX82" s="116"/>
      <c r="AY82" s="120"/>
      <c r="AZ82" s="224">
        <f t="shared" si="24"/>
        <v>0</v>
      </c>
    </row>
    <row r="83" spans="1:52" ht="18.75" customHeight="1">
      <c r="A83" s="40"/>
      <c r="B83" s="188"/>
      <c r="C83" s="164" t="s">
        <v>129</v>
      </c>
      <c r="D83" s="58"/>
      <c r="E83" s="58"/>
      <c r="F83" s="193"/>
      <c r="G83" s="193"/>
      <c r="H83" s="193"/>
      <c r="I83" s="193"/>
      <c r="J83" s="193"/>
      <c r="K83" s="193"/>
      <c r="L83" s="194"/>
      <c r="M83" s="56"/>
      <c r="N83" s="157"/>
      <c r="O83" s="154"/>
      <c r="P83" s="154"/>
      <c r="Q83" s="154"/>
      <c r="R83" s="154"/>
      <c r="S83" s="31">
        <f>SUM(S69:S82)</f>
        <v>0</v>
      </c>
      <c r="T83" s="116"/>
      <c r="U83" s="120"/>
      <c r="V83" s="165"/>
      <c r="W83" s="154"/>
      <c r="X83" s="154"/>
      <c r="Y83" s="165"/>
      <c r="Z83" s="31">
        <f>SUM(Z69:Z82)</f>
        <v>0</v>
      </c>
      <c r="AA83" s="116"/>
      <c r="AB83" s="120"/>
      <c r="AC83" s="165"/>
      <c r="AD83" s="154"/>
      <c r="AE83" s="154"/>
      <c r="AF83" s="165"/>
      <c r="AG83" s="31">
        <f>SUM(AG69:AG82)</f>
        <v>0</v>
      </c>
      <c r="AH83" s="116"/>
      <c r="AI83" s="120"/>
      <c r="AJ83" s="154"/>
      <c r="AK83" s="154"/>
      <c r="AL83" s="154"/>
      <c r="AM83" s="165"/>
      <c r="AN83" s="165"/>
      <c r="AO83" s="31">
        <f>SUM(AO69:AO82)</f>
        <v>0</v>
      </c>
      <c r="AP83" s="116"/>
      <c r="AQ83" s="120"/>
      <c r="AR83" s="154"/>
      <c r="AS83" s="154"/>
      <c r="AT83" s="154"/>
      <c r="AU83" s="165"/>
      <c r="AV83" s="165"/>
      <c r="AW83" s="31">
        <f>SUM(AW69:AW82)</f>
        <v>0</v>
      </c>
      <c r="AX83" s="116"/>
      <c r="AY83" s="120"/>
      <c r="AZ83" s="227">
        <f>SUM(AZ69:AZ82)</f>
        <v>0</v>
      </c>
    </row>
    <row r="84" spans="1:52" ht="10.5" customHeight="1">
      <c r="A84" s="40"/>
      <c r="B84" s="188"/>
      <c r="C84" s="41"/>
      <c r="D84" s="41"/>
      <c r="E84" s="41"/>
      <c r="F84" s="186"/>
      <c r="G84" s="186"/>
      <c r="H84" s="186"/>
      <c r="I84" s="186"/>
      <c r="J84" s="186"/>
      <c r="K84" s="186"/>
      <c r="L84" s="187"/>
      <c r="M84" s="56"/>
      <c r="N84" s="157"/>
      <c r="O84" s="154"/>
      <c r="P84" s="154"/>
      <c r="Q84" s="154"/>
      <c r="R84" s="154"/>
      <c r="S84" s="165"/>
      <c r="T84" s="116"/>
      <c r="U84" s="120"/>
      <c r="V84" s="165"/>
      <c r="W84" s="154"/>
      <c r="X84" s="154"/>
      <c r="Y84" s="165"/>
      <c r="Z84" s="165"/>
      <c r="AA84" s="116"/>
      <c r="AB84" s="120"/>
      <c r="AC84" s="165"/>
      <c r="AD84" s="154"/>
      <c r="AE84" s="154"/>
      <c r="AF84" s="165"/>
      <c r="AG84" s="165"/>
      <c r="AH84" s="116"/>
      <c r="AI84" s="120"/>
      <c r="AJ84" s="154"/>
      <c r="AK84" s="154"/>
      <c r="AL84" s="154"/>
      <c r="AM84" s="165"/>
      <c r="AN84" s="165"/>
      <c r="AO84" s="165"/>
      <c r="AP84" s="116"/>
      <c r="AQ84" s="120"/>
      <c r="AR84" s="154"/>
      <c r="AS84" s="154"/>
      <c r="AT84" s="154"/>
      <c r="AU84" s="165"/>
      <c r="AV84" s="165"/>
      <c r="AW84" s="165"/>
      <c r="AX84" s="116"/>
      <c r="AY84" s="120"/>
      <c r="AZ84" s="126"/>
    </row>
    <row r="85" spans="1:52" ht="18.95" customHeight="1">
      <c r="A85" s="173" t="s">
        <v>130</v>
      </c>
      <c r="B85" s="164" t="s">
        <v>131</v>
      </c>
      <c r="C85" s="41"/>
      <c r="D85" s="195"/>
      <c r="E85" s="195"/>
      <c r="F85" s="195"/>
      <c r="G85" s="195"/>
      <c r="H85" s="195"/>
      <c r="I85" s="195"/>
      <c r="J85" s="195"/>
      <c r="K85" s="195"/>
      <c r="L85" s="195"/>
      <c r="M85" s="196"/>
      <c r="N85" s="197"/>
      <c r="O85" s="195"/>
      <c r="P85" s="195"/>
      <c r="Q85" s="195"/>
      <c r="R85" s="195"/>
      <c r="S85" s="219">
        <f>SUM(S49+S55+S59+S66+S83)</f>
        <v>0</v>
      </c>
      <c r="T85" s="94"/>
      <c r="U85" s="125"/>
      <c r="V85" s="123"/>
      <c r="W85" s="195"/>
      <c r="X85" s="195"/>
      <c r="Y85" s="123"/>
      <c r="Z85" s="219">
        <f>SUM(Z49+Z55+Z59+Z66+Z83)</f>
        <v>0</v>
      </c>
      <c r="AA85" s="94"/>
      <c r="AB85" s="125"/>
      <c r="AC85" s="123"/>
      <c r="AD85" s="195"/>
      <c r="AE85" s="195"/>
      <c r="AF85" s="123"/>
      <c r="AG85" s="219">
        <f>SUM(AG49+AG55+AG59+AG66+AG83)</f>
        <v>0</v>
      </c>
      <c r="AH85" s="94"/>
      <c r="AI85" s="125"/>
      <c r="AJ85" s="195"/>
      <c r="AK85" s="195"/>
      <c r="AL85" s="195"/>
      <c r="AM85" s="123"/>
      <c r="AN85" s="123"/>
      <c r="AO85" s="219">
        <f>SUM(AO49+AO55+AO59+AO66+AO83)</f>
        <v>0</v>
      </c>
      <c r="AP85" s="94"/>
      <c r="AQ85" s="125"/>
      <c r="AR85" s="195"/>
      <c r="AS85" s="195"/>
      <c r="AT85" s="195"/>
      <c r="AU85" s="123"/>
      <c r="AV85" s="123"/>
      <c r="AW85" s="219">
        <f>SUM(AW49+AW55+AW59+AW66+AW83)</f>
        <v>0</v>
      </c>
      <c r="AX85" s="94"/>
      <c r="AY85" s="97"/>
      <c r="AZ85" s="224">
        <f>SUM(S85+Z85+AG85+AO85+AW85)</f>
        <v>0</v>
      </c>
    </row>
    <row r="86" spans="1:52" ht="9.75" customHeight="1">
      <c r="A86" s="40"/>
      <c r="B86" s="198"/>
      <c r="C86" s="198"/>
      <c r="D86" s="195"/>
      <c r="E86" s="195"/>
      <c r="F86" s="195"/>
      <c r="G86" s="195"/>
      <c r="H86" s="195"/>
      <c r="I86" s="195"/>
      <c r="J86" s="195"/>
      <c r="K86" s="195"/>
      <c r="L86" s="195"/>
      <c r="M86" s="196"/>
      <c r="N86" s="197"/>
      <c r="O86" s="195"/>
      <c r="P86" s="195"/>
      <c r="Q86" s="195"/>
      <c r="R86" s="195"/>
      <c r="S86" s="174"/>
      <c r="T86" s="94"/>
      <c r="U86" s="125"/>
      <c r="V86" s="123"/>
      <c r="W86" s="195"/>
      <c r="X86" s="195"/>
      <c r="Y86" s="123"/>
      <c r="Z86" s="174"/>
      <c r="AA86" s="94"/>
      <c r="AB86" s="125"/>
      <c r="AC86" s="123"/>
      <c r="AD86" s="195"/>
      <c r="AE86" s="195"/>
      <c r="AF86" s="123"/>
      <c r="AG86" s="199"/>
      <c r="AH86" s="94"/>
      <c r="AI86" s="125"/>
      <c r="AJ86" s="195"/>
      <c r="AK86" s="195"/>
      <c r="AL86" s="195"/>
      <c r="AM86" s="123"/>
      <c r="AN86" s="123"/>
      <c r="AO86" s="174"/>
      <c r="AP86" s="94"/>
      <c r="AQ86" s="125"/>
      <c r="AR86" s="195"/>
      <c r="AS86" s="195"/>
      <c r="AT86" s="195"/>
      <c r="AU86" s="123"/>
      <c r="AV86" s="123"/>
      <c r="AW86" s="174"/>
      <c r="AX86" s="94"/>
      <c r="AY86" s="97"/>
      <c r="AZ86" s="126"/>
    </row>
    <row r="87" spans="1:52" ht="18.95" customHeight="1">
      <c r="A87" s="173" t="s">
        <v>132</v>
      </c>
      <c r="B87" s="164" t="s">
        <v>133</v>
      </c>
      <c r="C87" s="41"/>
      <c r="D87" s="195"/>
      <c r="E87" s="195"/>
      <c r="F87" s="41"/>
      <c r="G87" s="46"/>
      <c r="H87" s="41"/>
      <c r="I87" s="41"/>
      <c r="J87" s="41"/>
      <c r="K87" s="46"/>
      <c r="L87" s="200"/>
      <c r="M87" s="196"/>
      <c r="N87" s="197"/>
      <c r="O87" s="195"/>
      <c r="P87" s="195"/>
      <c r="Q87" s="195"/>
      <c r="R87" s="195"/>
      <c r="S87" s="174"/>
      <c r="T87" s="94"/>
      <c r="U87" s="125"/>
      <c r="V87" s="123"/>
      <c r="W87" s="195"/>
      <c r="X87" s="195"/>
      <c r="Y87" s="123"/>
      <c r="Z87" s="174"/>
      <c r="AA87" s="94"/>
      <c r="AB87" s="125"/>
      <c r="AC87" s="123"/>
      <c r="AD87" s="195"/>
      <c r="AE87" s="195"/>
      <c r="AF87" s="123"/>
      <c r="AG87" s="174"/>
      <c r="AH87" s="94"/>
      <c r="AI87" s="125"/>
      <c r="AJ87" s="195"/>
      <c r="AK87" s="195"/>
      <c r="AL87" s="195"/>
      <c r="AM87" s="123"/>
      <c r="AN87" s="123"/>
      <c r="AO87" s="174"/>
      <c r="AP87" s="94"/>
      <c r="AQ87" s="125"/>
      <c r="AR87" s="195"/>
      <c r="AS87" s="195"/>
      <c r="AT87" s="195"/>
      <c r="AU87" s="123"/>
      <c r="AV87" s="123"/>
      <c r="AW87" s="174"/>
      <c r="AX87" s="94"/>
      <c r="AY87" s="97"/>
      <c r="AZ87" s="126"/>
    </row>
    <row r="88" spans="1:52" ht="18.95" customHeight="1">
      <c r="A88" s="40"/>
      <c r="B88" s="154"/>
      <c r="C88" s="41"/>
      <c r="D88" s="154"/>
      <c r="E88" s="154"/>
      <c r="F88" s="181" t="s">
        <v>134</v>
      </c>
      <c r="G88" s="201"/>
      <c r="H88" s="201"/>
      <c r="I88" s="201"/>
      <c r="J88" s="201"/>
      <c r="K88" s="201"/>
      <c r="L88" s="202">
        <v>0.45</v>
      </c>
      <c r="M88" s="203"/>
      <c r="N88" s="156"/>
      <c r="O88" s="154"/>
      <c r="P88" s="154"/>
      <c r="Q88" s="169"/>
      <c r="R88" s="154"/>
      <c r="S88" s="219">
        <f>IF($L88&gt;0,SUM(S85-S79-S55-OR($L$62="Yes",ISBLANK($L$62))*S62-OR($L$63="Yes",ISBLANK($L$63))*S63-OR($L$64="Yes",ISBLANK($L$64))*S64-OR($L$65="Yes",ISBLANK($L$65))*S65-(IF(SUM(S74,S75)&gt;25000,SUM(S74,S75)-25000,0)+IF(SUM(S76,S77)&gt;25000,SUM(S76,S77)-25000,0)),0),0)</f>
        <v>0</v>
      </c>
      <c r="T88" s="116"/>
      <c r="U88" s="120"/>
      <c r="V88" s="165"/>
      <c r="W88" s="154"/>
      <c r="X88" s="154"/>
      <c r="Y88" s="165"/>
      <c r="Z88" s="219">
        <f>IF($L88&gt;0,SUM(Z85-Z79-Z55-OR($L$62="yes",ISBLANK($L$62))*Z62-OR($L$63="Yes",ISBLANK($L$63))*Z63-OR($L$64="yes",ISBLANK($L$64))*Z64-OR($L$65="yes",ISBLANK($L$65))*Z65-IF(SUM(S74,S75)&lt;25000,(IF(SUM(Z74,Z75)&lt;SUM(25000-SUM(S74,S75)),0,(IF(SUM(Z74,Z75)=0,0,SUM(SUM(Z74,Z75)-SUM(25000-SUM(S74,S75))))))),SUM(Z74,Z75))-IF(SUM(S76,S77)&lt;25000,(IF(SUM(Z76,Z77)&lt;SUM(25000-SUM(S76,S77)),0,(IF(SUM(Z76,Z77)=0,0,SUM(SUM(Z76,Z77)-SUM(25000-SUM(S76,S77))))))),SUM(Z76,Z77)),0),0)</f>
        <v>0</v>
      </c>
      <c r="AA88" s="116"/>
      <c r="AB88" s="204"/>
      <c r="AC88" s="205"/>
      <c r="AD88" s="154"/>
      <c r="AE88" s="154"/>
      <c r="AF88" s="205"/>
      <c r="AG88" s="219">
        <f>IF($L88&gt;0,SUM(AG85-AG79-AG55-OR($L$62="yes",ISBLANK($L$62))*AG62-OR($L$63="yes",ISBLANK($L$63))*AG63-OR($L$64="yes",ISBLANK($L$64))*AG64-OR($L$65="yes",ISBLANK($L$65))*AG65-IF(SUM(costab2)&lt;25000,(IF(SUM(AG74,AG75)&lt;SUM(25000-SUM(costab2)),0,(IF(SUM(AG74,AG75)=0,0,SUM(SUM(AG74,AG75)-SUM(25000-SUM(costab2))))))),SUM(AG74,AG75))-IF(SUM(costcd2)&lt;25000,(IF(SUM(AG76,AG77)&lt;SUM(25000-SUM(costcd2)),0,(IF(SUM(AG76,AG77)=0,0,SUM(SUM(AG76,AG77)-SUM(25000-SUM(costcd2))))))),SUM(AG76,AG77)),0),0)</f>
        <v>0</v>
      </c>
      <c r="AH88" s="116"/>
      <c r="AI88" s="204"/>
      <c r="AJ88" s="154"/>
      <c r="AK88" s="154"/>
      <c r="AL88" s="154"/>
      <c r="AM88" s="205"/>
      <c r="AN88" s="205"/>
      <c r="AO88" s="219">
        <f>IF($L88&gt;0,SUM(AO85-AO79-AO55-OR($L$62="yes",ISBLANK($L$62))*AO62-OR($L$63="yes",ISBLANK($L$63))*AO63-OR($L$64="yes",ISBLANK($L$64))*AO64-OR($L$65="yes",ISBLANK($L$65))*AO65-IF(SUM(costab3)&lt;25000,(IF(SUM(AO74,AO75)&lt;SUM(25000-SUM(costab3)),0,(IF(SUM(AO74,AO75)=0,0,SUM(SUM(AO74,AO75)-SUM(25000-SUM(costab3))))))),SUM(AO74,AO75))-IF(SUM(costcd3)&lt;25000,(IF(SUM(AO76,AO77)&lt;SUM(25000-SUM(costcd3)),0,(IF(SUM(AO76,AO77)=0,0,SUM(SUM(AO76,AO77)-SUM(25000-SUM(costcd3))))))),SUM(AO76,AO77)),0),0)</f>
        <v>0</v>
      </c>
      <c r="AP88" s="116"/>
      <c r="AQ88" s="204"/>
      <c r="AR88" s="154"/>
      <c r="AS88" s="154"/>
      <c r="AT88" s="154"/>
      <c r="AU88" s="205"/>
      <c r="AV88" s="205"/>
      <c r="AW88" s="219">
        <f>IF($L88&gt;0,SUM(AW85-AW79-AW55-OR($L$62="yes",ISBLANK($L$62))*AW62-OR($L$63="yes",ISBLANK($L$63))*AW63-OR($L$64="yes",ISBLANK($L$64))*AW64-OR($L$65="yes",ISBLANK($L$65))*AW65-IF(SUM(costab4)&lt;25000,(IF(SUM(AW74,AW75)&lt;SUM(25000-SUM(costab4)),0,(IF(SUM(AW74,AW75)=0,0,SUM(SUM(AW74,AW75)-SUM(25000-SUM(costab4))))))),SUM(AW74,AW75))-IF(SUM(costcd4)&lt;25000,(IF(SUM(AW76,AW77)&lt;SUM(25000-SUM(costcd4)),0,(IF(SUM(AW76,AW77)=0,0,SUM(SUM(AW76,AW77)-SUM(25000-SUM(costcd4))))))),SUM(AW76,AW77)),0),0)</f>
        <v>0</v>
      </c>
      <c r="AX88" s="94"/>
      <c r="AY88" s="97"/>
      <c r="AZ88" s="224">
        <f>SUM(S88+Z88+AG88+AO88+AW88)</f>
        <v>0</v>
      </c>
    </row>
    <row r="89" spans="1:52" ht="18.95" customHeight="1">
      <c r="A89" s="40"/>
      <c r="B89" s="154"/>
      <c r="C89" s="201"/>
      <c r="D89" s="41"/>
      <c r="E89" s="154"/>
      <c r="F89" s="181" t="s">
        <v>135</v>
      </c>
      <c r="G89" s="201"/>
      <c r="H89" s="201"/>
      <c r="I89" s="201"/>
      <c r="J89" s="201"/>
      <c r="K89" s="201"/>
      <c r="L89" s="206">
        <v>0</v>
      </c>
      <c r="M89" s="203"/>
      <c r="N89" s="156"/>
      <c r="O89" s="154"/>
      <c r="P89" s="154"/>
      <c r="Q89" s="154"/>
      <c r="R89" s="154"/>
      <c r="S89" s="219">
        <f>IF($L89&gt;0,S85*$L89,0)</f>
        <v>0</v>
      </c>
      <c r="T89" s="116"/>
      <c r="U89" s="120"/>
      <c r="V89" s="165"/>
      <c r="W89" s="154"/>
      <c r="X89" s="154"/>
      <c r="Y89" s="165"/>
      <c r="Z89" s="219">
        <f>IF($L89&gt;0,Z85*$L89,0)</f>
        <v>0</v>
      </c>
      <c r="AA89" s="116"/>
      <c r="AB89" s="204"/>
      <c r="AC89" s="205"/>
      <c r="AD89" s="154"/>
      <c r="AE89" s="154"/>
      <c r="AF89" s="205"/>
      <c r="AG89" s="219">
        <f>IF($L89&gt;0,AG85*$L89,0)</f>
        <v>0</v>
      </c>
      <c r="AH89" s="116"/>
      <c r="AI89" s="120"/>
      <c r="AJ89" s="154"/>
      <c r="AK89" s="154"/>
      <c r="AL89" s="154"/>
      <c r="AM89" s="165"/>
      <c r="AN89" s="165"/>
      <c r="AO89" s="219">
        <f>IF($L89&gt;0,AO85*$L89,0)</f>
        <v>0</v>
      </c>
      <c r="AP89" s="116"/>
      <c r="AQ89" s="120"/>
      <c r="AR89" s="154"/>
      <c r="AS89" s="154"/>
      <c r="AT89" s="154"/>
      <c r="AU89" s="165"/>
      <c r="AV89" s="165"/>
      <c r="AW89" s="219">
        <f>IF($L89&gt;0,AW85*$L89,0)</f>
        <v>0</v>
      </c>
      <c r="AX89" s="94"/>
      <c r="AY89" s="97"/>
      <c r="AZ89" s="224">
        <f>SUM(S89+Z89+AG89+AO89+AW89)</f>
        <v>0</v>
      </c>
    </row>
    <row r="90" spans="1:52" ht="18.75" customHeight="1">
      <c r="A90" s="40"/>
      <c r="B90" s="122" t="s">
        <v>136</v>
      </c>
      <c r="C90" s="41"/>
      <c r="D90" s="154"/>
      <c r="E90" s="154"/>
      <c r="F90" s="48"/>
      <c r="G90" s="48"/>
      <c r="H90" s="48"/>
      <c r="I90" s="48"/>
      <c r="J90" s="48"/>
      <c r="K90" s="48"/>
      <c r="L90" s="58"/>
      <c r="M90" s="155"/>
      <c r="N90" s="156"/>
      <c r="O90" s="154"/>
      <c r="P90" s="154"/>
      <c r="Q90" s="154"/>
      <c r="R90" s="154"/>
      <c r="S90" s="220">
        <f>S88*$L88+S89</f>
        <v>0</v>
      </c>
      <c r="T90" s="94"/>
      <c r="U90" s="97"/>
      <c r="V90" s="174"/>
      <c r="W90" s="154"/>
      <c r="X90" s="154"/>
      <c r="Y90" s="174"/>
      <c r="Z90" s="220">
        <f>Z88*$L88+Z89</f>
        <v>0</v>
      </c>
      <c r="AA90" s="94"/>
      <c r="AB90" s="125"/>
      <c r="AC90" s="123"/>
      <c r="AD90" s="154"/>
      <c r="AE90" s="154"/>
      <c r="AF90" s="123"/>
      <c r="AG90" s="220">
        <f>AG88*$L88+AG89</f>
        <v>0</v>
      </c>
      <c r="AH90" s="94"/>
      <c r="AI90" s="125"/>
      <c r="AJ90" s="154"/>
      <c r="AK90" s="154"/>
      <c r="AL90" s="154"/>
      <c r="AM90" s="123"/>
      <c r="AN90" s="123"/>
      <c r="AO90" s="220">
        <f>AO88*$L88+AO89</f>
        <v>0</v>
      </c>
      <c r="AP90" s="94"/>
      <c r="AQ90" s="125"/>
      <c r="AR90" s="154"/>
      <c r="AS90" s="154"/>
      <c r="AT90" s="154"/>
      <c r="AU90" s="123"/>
      <c r="AV90" s="123"/>
      <c r="AW90" s="220">
        <f>AW88*$L88+AW89</f>
        <v>0</v>
      </c>
      <c r="AX90" s="94"/>
      <c r="AY90" s="97"/>
      <c r="AZ90" s="225">
        <f>SUM(S90+Z90+AG90+AO90+AW90)</f>
        <v>0</v>
      </c>
    </row>
    <row r="91" spans="1:52" ht="18.75" customHeight="1">
      <c r="A91" s="207" t="s">
        <v>137</v>
      </c>
      <c r="B91" s="208" t="s">
        <v>138</v>
      </c>
      <c r="C91" s="209"/>
      <c r="D91" s="51"/>
      <c r="E91" s="51"/>
      <c r="F91" s="209"/>
      <c r="G91" s="209"/>
      <c r="H91" s="209"/>
      <c r="I91" s="209"/>
      <c r="J91" s="209"/>
      <c r="K91" s="209"/>
      <c r="L91" s="209"/>
      <c r="M91" s="210"/>
      <c r="N91" s="211"/>
      <c r="O91" s="51"/>
      <c r="P91" s="51"/>
      <c r="Q91" s="51"/>
      <c r="R91" s="51"/>
      <c r="S91" s="223">
        <f>SUM(S85+S90)</f>
        <v>0</v>
      </c>
      <c r="T91" s="212"/>
      <c r="U91" s="213"/>
      <c r="V91" s="214"/>
      <c r="W91" s="51"/>
      <c r="X91" s="51"/>
      <c r="Y91" s="214"/>
      <c r="Z91" s="223">
        <f>SUM(Z85+Z90)</f>
        <v>0</v>
      </c>
      <c r="AA91" s="212"/>
      <c r="AB91" s="213"/>
      <c r="AC91" s="214"/>
      <c r="AD91" s="51"/>
      <c r="AE91" s="51"/>
      <c r="AF91" s="214"/>
      <c r="AG91" s="223">
        <f>SUM(AG85+AG90)</f>
        <v>0</v>
      </c>
      <c r="AH91" s="212"/>
      <c r="AI91" s="213"/>
      <c r="AJ91" s="51"/>
      <c r="AK91" s="51"/>
      <c r="AL91" s="51"/>
      <c r="AM91" s="214"/>
      <c r="AN91" s="214"/>
      <c r="AO91" s="223">
        <f>SUM(AO85+AO90)</f>
        <v>0</v>
      </c>
      <c r="AP91" s="212"/>
      <c r="AQ91" s="213"/>
      <c r="AR91" s="51"/>
      <c r="AS91" s="51"/>
      <c r="AT91" s="51"/>
      <c r="AU91" s="214"/>
      <c r="AV91" s="214"/>
      <c r="AW91" s="223">
        <f>SUM(AW85+AW90)</f>
        <v>0</v>
      </c>
      <c r="AX91" s="212"/>
      <c r="AY91" s="215"/>
      <c r="AZ91" s="226">
        <f>SUM(AZ85+AZ90)</f>
        <v>0</v>
      </c>
    </row>
  </sheetData>
  <sheetProtection algorithmName="SHA-512" hashValue="1cBRDwOVzKzS8Xaj0yEZDNr6tqok+6KjUH1wrhU8Xfu+H7GbyI1JGDnk6NFfb0PVH2wfCGt22IAF77Wn/KZNow==" saltValue="CuQ87OzND3c7CmrfTjvjNQ==" spinCount="100000" sheet="1" objects="1" scenarios="1" selectLockedCells="1"/>
  <mergeCells count="49">
    <mergeCell ref="AI11:AP11"/>
    <mergeCell ref="A2:D2"/>
    <mergeCell ref="E2:S2"/>
    <mergeCell ref="A4:D4"/>
    <mergeCell ref="E4:Z4"/>
    <mergeCell ref="E5:Z5"/>
    <mergeCell ref="A6:D6"/>
    <mergeCell ref="E6:Z6"/>
    <mergeCell ref="A8:D8"/>
    <mergeCell ref="F8:H8"/>
    <mergeCell ref="J8:L8"/>
    <mergeCell ref="N8:Q8"/>
    <mergeCell ref="N11:T11"/>
    <mergeCell ref="U11:AA11"/>
    <mergeCell ref="AB11:AH11"/>
    <mergeCell ref="AC1:AZ10"/>
    <mergeCell ref="C54:L54"/>
    <mergeCell ref="D74:L74"/>
    <mergeCell ref="C16:D16"/>
    <mergeCell ref="C17:D17"/>
    <mergeCell ref="C18:D18"/>
    <mergeCell ref="C19:D19"/>
    <mergeCell ref="C20:D20"/>
    <mergeCell ref="B23:D23"/>
    <mergeCell ref="B34:F34"/>
    <mergeCell ref="B51:F51"/>
    <mergeCell ref="C52:L52"/>
    <mergeCell ref="C53:L53"/>
    <mergeCell ref="C15:D15"/>
    <mergeCell ref="AQ11:AX11"/>
    <mergeCell ref="AY11:AZ11"/>
    <mergeCell ref="C13:F13"/>
    <mergeCell ref="O13:O14"/>
    <mergeCell ref="Q13:Q14"/>
    <mergeCell ref="AM13:AM14"/>
    <mergeCell ref="AS13:AS14"/>
    <mergeCell ref="AU13:AU14"/>
    <mergeCell ref="AZ13:AZ14"/>
    <mergeCell ref="C14:D14"/>
    <mergeCell ref="V13:V14"/>
    <mergeCell ref="X13:X14"/>
    <mergeCell ref="AC13:AC14"/>
    <mergeCell ref="AE13:AE14"/>
    <mergeCell ref="AK13:AK14"/>
    <mergeCell ref="D75:L75"/>
    <mergeCell ref="D76:L76"/>
    <mergeCell ref="D77:L77"/>
    <mergeCell ref="D81:L81"/>
    <mergeCell ref="D82:L82"/>
  </mergeCells>
  <conditionalFormatting sqref="S22:V22 Y22:AC22 AF22:AI22 AM22:AQ22 AU22:AY22 T23:V23 AA23:AC23 AK23 AS23 Y23:Y29 AF23:AF29 AH23:AI29 AN23:AN29 AP23:AQ29 AV23:AV29 AX23:AY29 T24:U29 AA24:AB29 S30:V33 Y30:AC33 AF30:AI33 AM30:AQ33 AU30:AY33 U56:V61 Y56:Y61 AB56:AC61 AF56:AF61 AI56:AI61 AM56:AN61 AQ56:AQ61 AU56:AV61 U85:V87 Y85:Y87 AI85:AI88 AM85:AN88 AQ85:AQ88 AU85:AV88 AB85:AC91 AF85:AF91 AI90:AI91 AM90:AN91 AQ90:AQ91 AU90:AV91 U91:V91 Y91">
    <cfRule type="cellIs" dxfId="1" priority="1" stopIfTrue="1" operator="lessThan">
      <formula>0</formula>
    </cfRule>
  </conditionalFormatting>
  <dataValidations count="2">
    <dataValidation allowBlank="1" showInputMessage="1" showErrorMessage="1" promptTitle="Other" prompt="Briefly describe &quot;other&quot; costs" sqref="D81:L82" xr:uid="{41E2930D-BBD7-4083-9CB8-334F5E887F69}"/>
    <dataValidation allowBlank="1" showErrorMessage="1" prompt="Enter the Subawardee's name" sqref="D74:L77" xr:uid="{7CE7CD8D-704A-4D1F-BE4A-E674F9C2B180}"/>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3164E-941A-4148-B1ED-A58BC7A184C5}">
  <dimension ref="A1:IN91"/>
  <sheetViews>
    <sheetView topLeftCell="G67" zoomScale="85" zoomScaleNormal="85" workbookViewId="0">
      <selection activeCell="S76" sqref="S76:S77"/>
    </sheetView>
  </sheetViews>
  <sheetFormatPr defaultColWidth="11.42578125" defaultRowHeight="12"/>
  <cols>
    <col min="1" max="2" width="2.85546875" style="35" customWidth="1"/>
    <col min="3" max="3" width="6.85546875" style="35" customWidth="1"/>
    <col min="4" max="4" width="37.140625" style="35" customWidth="1"/>
    <col min="5" max="5" width="1.5703125" style="35" customWidth="1"/>
    <col min="6" max="6" width="11.85546875" style="35" customWidth="1"/>
    <col min="7" max="7" width="1.5703125" style="35" customWidth="1"/>
    <col min="8" max="8" width="11.85546875" style="35" customWidth="1"/>
    <col min="9" max="9" width="1.5703125" style="35" customWidth="1"/>
    <col min="10" max="10" width="11.85546875" style="35" customWidth="1"/>
    <col min="11" max="11" width="1.5703125" style="35" customWidth="1"/>
    <col min="12" max="12" width="10.140625" style="35" customWidth="1"/>
    <col min="13" max="14" width="1.5703125" style="35" customWidth="1"/>
    <col min="15" max="15" width="8.5703125" style="35" customWidth="1"/>
    <col min="16" max="16" width="1.5703125" style="35" customWidth="1"/>
    <col min="17" max="17" width="9" style="35" customWidth="1"/>
    <col min="18" max="18" width="1.5703125" style="35" customWidth="1"/>
    <col min="19" max="19" width="13.5703125" style="35" customWidth="1"/>
    <col min="20" max="21" width="1.5703125" style="35" customWidth="1"/>
    <col min="22" max="22" width="8.7109375" style="35" customWidth="1"/>
    <col min="23" max="23" width="1.5703125" style="35" customWidth="1"/>
    <col min="24" max="24" width="10.140625" style="35" customWidth="1"/>
    <col min="25" max="25" width="1.5703125" style="35" customWidth="1"/>
    <col min="26" max="26" width="13.5703125" style="35" customWidth="1"/>
    <col min="27" max="28" width="1.5703125" style="35" customWidth="1"/>
    <col min="29" max="29" width="10.42578125" style="35" customWidth="1"/>
    <col min="30" max="30" width="1.5703125" style="35" customWidth="1"/>
    <col min="31" max="31" width="10" style="35" customWidth="1"/>
    <col min="32" max="32" width="1.5703125" style="35" customWidth="1"/>
    <col min="33" max="33" width="13.5703125" style="35" customWidth="1"/>
    <col min="34" max="35" width="1.5703125" style="35" customWidth="1"/>
    <col min="36" max="36" width="1.5703125" style="35" hidden="1" customWidth="1"/>
    <col min="37" max="37" width="10" style="35" customWidth="1"/>
    <col min="38" max="38" width="1.5703125" style="35" customWidth="1"/>
    <col min="39" max="39" width="9.85546875" style="35" customWidth="1"/>
    <col min="40" max="40" width="1.5703125" style="35" customWidth="1"/>
    <col min="41" max="41" width="13.5703125" style="35" customWidth="1"/>
    <col min="42" max="43" width="1.5703125" style="35" customWidth="1"/>
    <col min="44" max="44" width="1.5703125" style="35" hidden="1" customWidth="1"/>
    <col min="45" max="45" width="9" style="35" customWidth="1"/>
    <col min="46" max="46" width="1.5703125" style="35" customWidth="1"/>
    <col min="47" max="47" width="9.140625" style="35" customWidth="1"/>
    <col min="48" max="48" width="1.5703125" style="35" customWidth="1"/>
    <col min="49" max="49" width="13.5703125" style="35" customWidth="1"/>
    <col min="50" max="51" width="1.5703125" style="35" customWidth="1"/>
    <col min="52" max="52" width="13.5703125" style="35" customWidth="1"/>
    <col min="53" max="248" width="11.42578125" style="35"/>
    <col min="249" max="16384" width="11.42578125" style="36"/>
  </cols>
  <sheetData>
    <row r="1" spans="1:248" ht="18" customHeight="1">
      <c r="A1" s="32"/>
      <c r="B1" s="33"/>
      <c r="C1" s="33"/>
      <c r="D1" s="33"/>
      <c r="E1" s="33"/>
      <c r="F1" s="33"/>
      <c r="G1" s="33"/>
      <c r="H1" s="33"/>
      <c r="I1" s="33"/>
      <c r="J1" s="33"/>
      <c r="K1" s="33"/>
      <c r="L1" s="33"/>
      <c r="M1" s="33"/>
      <c r="N1" s="33"/>
      <c r="O1" s="33"/>
      <c r="P1" s="33"/>
      <c r="Q1" s="33"/>
      <c r="R1" s="33"/>
      <c r="S1" s="33"/>
      <c r="T1" s="33"/>
      <c r="U1" s="33"/>
      <c r="V1" s="33"/>
      <c r="W1" s="33"/>
      <c r="X1" s="33"/>
      <c r="Y1" s="33"/>
      <c r="Z1" s="33"/>
      <c r="AA1" s="33"/>
      <c r="AB1" s="228"/>
      <c r="AC1" s="368" t="s">
        <v>140</v>
      </c>
      <c r="AD1" s="369"/>
      <c r="AE1" s="369"/>
      <c r="AF1" s="369"/>
      <c r="AG1" s="369"/>
      <c r="AH1" s="369"/>
      <c r="AI1" s="369"/>
      <c r="AJ1" s="369"/>
      <c r="AK1" s="369"/>
      <c r="AL1" s="369"/>
      <c r="AM1" s="369"/>
      <c r="AN1" s="369"/>
      <c r="AO1" s="369"/>
      <c r="AP1" s="369"/>
      <c r="AQ1" s="369"/>
      <c r="AR1" s="369"/>
      <c r="AS1" s="369"/>
      <c r="AT1" s="369"/>
      <c r="AU1" s="369"/>
      <c r="AV1" s="369"/>
      <c r="AW1" s="369"/>
      <c r="AX1" s="369"/>
      <c r="AY1" s="369"/>
      <c r="AZ1" s="370"/>
      <c r="GW1" s="36"/>
      <c r="GX1" s="36"/>
      <c r="GY1" s="36"/>
      <c r="GZ1" s="36"/>
      <c r="HA1" s="36"/>
      <c r="HB1" s="36"/>
      <c r="HC1" s="36"/>
      <c r="HD1" s="36"/>
      <c r="HE1" s="36"/>
      <c r="HF1" s="36"/>
      <c r="HG1" s="36"/>
      <c r="HH1" s="36"/>
      <c r="HI1" s="36"/>
      <c r="HJ1" s="36"/>
      <c r="HK1" s="36"/>
      <c r="HL1" s="36"/>
      <c r="HM1" s="36"/>
      <c r="HN1" s="36"/>
      <c r="HO1" s="36"/>
      <c r="HP1" s="36"/>
      <c r="HQ1" s="36"/>
      <c r="HR1" s="36"/>
      <c r="HS1" s="36"/>
      <c r="HT1" s="36"/>
      <c r="HU1" s="36"/>
      <c r="HV1" s="36"/>
      <c r="HW1" s="36"/>
      <c r="HX1" s="36"/>
      <c r="HY1" s="36"/>
      <c r="HZ1" s="36"/>
      <c r="IA1" s="36"/>
      <c r="IB1" s="36"/>
      <c r="IC1" s="36"/>
      <c r="ID1" s="36"/>
      <c r="IE1" s="36"/>
      <c r="IF1" s="36"/>
      <c r="IG1" s="36"/>
      <c r="IH1" s="36"/>
      <c r="II1" s="36"/>
      <c r="IJ1" s="36"/>
      <c r="IK1" s="36"/>
      <c r="IL1" s="36"/>
      <c r="IM1" s="36"/>
      <c r="IN1" s="36"/>
    </row>
    <row r="2" spans="1:248" ht="18" customHeight="1">
      <c r="A2" s="340" t="s">
        <v>32</v>
      </c>
      <c r="B2" s="341"/>
      <c r="C2" s="341"/>
      <c r="D2" s="341"/>
      <c r="E2" s="342"/>
      <c r="F2" s="343"/>
      <c r="G2" s="343"/>
      <c r="H2" s="343"/>
      <c r="I2" s="343"/>
      <c r="J2" s="343"/>
      <c r="K2" s="343"/>
      <c r="L2" s="343"/>
      <c r="M2" s="343"/>
      <c r="N2" s="343"/>
      <c r="O2" s="343"/>
      <c r="P2" s="343"/>
      <c r="Q2" s="343"/>
      <c r="R2" s="343"/>
      <c r="S2" s="343"/>
      <c r="T2" s="37"/>
      <c r="U2" s="37"/>
      <c r="V2" s="37"/>
      <c r="W2" s="37"/>
      <c r="X2" s="37"/>
      <c r="Y2" s="37"/>
      <c r="Z2" s="38"/>
      <c r="AA2" s="38"/>
      <c r="AB2" s="229"/>
      <c r="AC2" s="371"/>
      <c r="AD2" s="372"/>
      <c r="AE2" s="372"/>
      <c r="AF2" s="372"/>
      <c r="AG2" s="372"/>
      <c r="AH2" s="372"/>
      <c r="AI2" s="372"/>
      <c r="AJ2" s="372"/>
      <c r="AK2" s="372"/>
      <c r="AL2" s="372"/>
      <c r="AM2" s="372"/>
      <c r="AN2" s="372"/>
      <c r="AO2" s="372"/>
      <c r="AP2" s="372"/>
      <c r="AQ2" s="372"/>
      <c r="AR2" s="372"/>
      <c r="AS2" s="372"/>
      <c r="AT2" s="372"/>
      <c r="AU2" s="372"/>
      <c r="AV2" s="372"/>
      <c r="AW2" s="372"/>
      <c r="AX2" s="372"/>
      <c r="AY2" s="372"/>
      <c r="AZ2" s="373"/>
      <c r="GW2" s="36"/>
      <c r="GX2" s="36"/>
      <c r="GY2" s="36"/>
      <c r="GZ2" s="36"/>
      <c r="HA2" s="36"/>
      <c r="HB2" s="36"/>
      <c r="HC2" s="36"/>
      <c r="HD2" s="36"/>
      <c r="HE2" s="36"/>
      <c r="HF2" s="36"/>
      <c r="HG2" s="36"/>
      <c r="HH2" s="36"/>
      <c r="HI2" s="36"/>
      <c r="HJ2" s="36"/>
      <c r="HK2" s="36"/>
      <c r="HL2" s="36"/>
      <c r="HM2" s="36"/>
      <c r="HN2" s="36"/>
      <c r="HO2" s="36"/>
      <c r="HP2" s="36"/>
      <c r="HQ2" s="36"/>
      <c r="HR2" s="36"/>
      <c r="HS2" s="36"/>
      <c r="HT2" s="36"/>
      <c r="HU2" s="36"/>
      <c r="HV2" s="36"/>
      <c r="HW2" s="36"/>
      <c r="HX2" s="36"/>
      <c r="HY2" s="36"/>
      <c r="HZ2" s="36"/>
      <c r="IA2" s="36"/>
      <c r="IB2" s="36"/>
      <c r="IC2" s="36"/>
      <c r="ID2" s="36"/>
      <c r="IE2" s="36"/>
      <c r="IF2" s="36"/>
      <c r="IG2" s="36"/>
      <c r="IH2" s="36"/>
      <c r="II2" s="36"/>
      <c r="IJ2" s="36"/>
      <c r="IK2" s="36"/>
      <c r="IL2" s="36"/>
      <c r="IM2" s="36"/>
      <c r="IN2" s="36"/>
    </row>
    <row r="3" spans="1:248" ht="7.5" customHeight="1">
      <c r="A3" s="40"/>
      <c r="B3" s="37"/>
      <c r="C3" s="41"/>
      <c r="D3" s="42"/>
      <c r="E3" s="43"/>
      <c r="F3" s="43"/>
      <c r="G3" s="43"/>
      <c r="H3" s="43"/>
      <c r="I3" s="43"/>
      <c r="J3" s="43"/>
      <c r="K3" s="43"/>
      <c r="L3" s="43"/>
      <c r="M3" s="43"/>
      <c r="N3" s="43"/>
      <c r="O3" s="43"/>
      <c r="P3" s="43"/>
      <c r="Q3" s="43"/>
      <c r="R3" s="43"/>
      <c r="S3" s="43"/>
      <c r="T3" s="37"/>
      <c r="U3" s="37"/>
      <c r="V3" s="37"/>
      <c r="W3" s="37"/>
      <c r="X3" s="37"/>
      <c r="Y3" s="37"/>
      <c r="Z3" s="41"/>
      <c r="AA3" s="37"/>
      <c r="AB3" s="230"/>
      <c r="AC3" s="371"/>
      <c r="AD3" s="372"/>
      <c r="AE3" s="372"/>
      <c r="AF3" s="372"/>
      <c r="AG3" s="372"/>
      <c r="AH3" s="372"/>
      <c r="AI3" s="372"/>
      <c r="AJ3" s="372"/>
      <c r="AK3" s="372"/>
      <c r="AL3" s="372"/>
      <c r="AM3" s="372"/>
      <c r="AN3" s="372"/>
      <c r="AO3" s="372"/>
      <c r="AP3" s="372"/>
      <c r="AQ3" s="372"/>
      <c r="AR3" s="372"/>
      <c r="AS3" s="372"/>
      <c r="AT3" s="372"/>
      <c r="AU3" s="372"/>
      <c r="AV3" s="372"/>
      <c r="AW3" s="372"/>
      <c r="AX3" s="372"/>
      <c r="AY3" s="372"/>
      <c r="AZ3" s="373"/>
      <c r="GW3" s="36"/>
      <c r="GX3" s="36"/>
      <c r="GY3" s="36"/>
      <c r="GZ3" s="36"/>
      <c r="HA3" s="36"/>
      <c r="HB3" s="36"/>
      <c r="HC3" s="36"/>
      <c r="HD3" s="36"/>
      <c r="HE3" s="36"/>
      <c r="HF3" s="36"/>
      <c r="HG3" s="36"/>
      <c r="HH3" s="36"/>
      <c r="HI3" s="36"/>
      <c r="HJ3" s="36"/>
      <c r="HK3" s="36"/>
      <c r="HL3" s="36"/>
      <c r="HM3" s="36"/>
      <c r="HN3" s="36"/>
      <c r="HO3" s="36"/>
      <c r="HP3" s="36"/>
      <c r="HQ3" s="36"/>
      <c r="HR3" s="36"/>
      <c r="HS3" s="36"/>
      <c r="HT3" s="36"/>
      <c r="HU3" s="36"/>
      <c r="HV3" s="36"/>
      <c r="HW3" s="36"/>
      <c r="HX3" s="36"/>
      <c r="HY3" s="36"/>
      <c r="HZ3" s="36"/>
      <c r="IA3" s="36"/>
      <c r="IB3" s="36"/>
      <c r="IC3" s="36"/>
      <c r="ID3" s="36"/>
      <c r="IE3" s="36"/>
      <c r="IF3" s="36"/>
      <c r="IG3" s="36"/>
      <c r="IH3" s="36"/>
      <c r="II3" s="36"/>
      <c r="IJ3" s="36"/>
      <c r="IK3" s="36"/>
      <c r="IL3" s="36"/>
      <c r="IM3" s="36"/>
      <c r="IN3" s="36"/>
    </row>
    <row r="4" spans="1:248" s="45" customFormat="1" ht="18" customHeight="1">
      <c r="A4" s="340" t="s">
        <v>33</v>
      </c>
      <c r="B4" s="341"/>
      <c r="C4" s="341"/>
      <c r="D4" s="341"/>
      <c r="E4" s="324"/>
      <c r="F4" s="325"/>
      <c r="G4" s="325"/>
      <c r="H4" s="325"/>
      <c r="I4" s="325"/>
      <c r="J4" s="325"/>
      <c r="K4" s="325"/>
      <c r="L4" s="325"/>
      <c r="M4" s="325"/>
      <c r="N4" s="325"/>
      <c r="O4" s="325"/>
      <c r="P4" s="325"/>
      <c r="Q4" s="325"/>
      <c r="R4" s="325"/>
      <c r="S4" s="325"/>
      <c r="T4" s="325"/>
      <c r="U4" s="326"/>
      <c r="V4" s="327"/>
      <c r="W4" s="327"/>
      <c r="X4" s="327"/>
      <c r="Y4" s="327"/>
      <c r="Z4" s="328"/>
      <c r="AA4" s="37"/>
      <c r="AB4" s="230"/>
      <c r="AC4" s="371"/>
      <c r="AD4" s="372"/>
      <c r="AE4" s="372"/>
      <c r="AF4" s="372"/>
      <c r="AG4" s="372"/>
      <c r="AH4" s="372"/>
      <c r="AI4" s="372"/>
      <c r="AJ4" s="372"/>
      <c r="AK4" s="372"/>
      <c r="AL4" s="372"/>
      <c r="AM4" s="372"/>
      <c r="AN4" s="372"/>
      <c r="AO4" s="372"/>
      <c r="AP4" s="372"/>
      <c r="AQ4" s="372"/>
      <c r="AR4" s="372"/>
      <c r="AS4" s="372"/>
      <c r="AT4" s="372"/>
      <c r="AU4" s="372"/>
      <c r="AV4" s="372"/>
      <c r="AW4" s="372"/>
      <c r="AX4" s="372"/>
      <c r="AY4" s="372"/>
      <c r="AZ4" s="373"/>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row>
    <row r="5" spans="1:248" s="45" customFormat="1" ht="7.5" customHeight="1">
      <c r="A5" s="40"/>
      <c r="B5" s="37"/>
      <c r="C5" s="41"/>
      <c r="D5" s="42"/>
      <c r="E5" s="319"/>
      <c r="F5" s="320"/>
      <c r="G5" s="320"/>
      <c r="H5" s="320"/>
      <c r="I5" s="320"/>
      <c r="J5" s="320"/>
      <c r="K5" s="320"/>
      <c r="L5" s="320"/>
      <c r="M5" s="320"/>
      <c r="N5" s="320"/>
      <c r="O5" s="320"/>
      <c r="P5" s="320"/>
      <c r="Q5" s="320"/>
      <c r="R5" s="320"/>
      <c r="S5" s="320"/>
      <c r="T5" s="320"/>
      <c r="U5" s="321"/>
      <c r="V5" s="322"/>
      <c r="W5" s="322"/>
      <c r="X5" s="322"/>
      <c r="Y5" s="322"/>
      <c r="Z5" s="323"/>
      <c r="AA5" s="37"/>
      <c r="AB5" s="230"/>
      <c r="AC5" s="371"/>
      <c r="AD5" s="372"/>
      <c r="AE5" s="372"/>
      <c r="AF5" s="372"/>
      <c r="AG5" s="372"/>
      <c r="AH5" s="372"/>
      <c r="AI5" s="372"/>
      <c r="AJ5" s="372"/>
      <c r="AK5" s="372"/>
      <c r="AL5" s="372"/>
      <c r="AM5" s="372"/>
      <c r="AN5" s="372"/>
      <c r="AO5" s="372"/>
      <c r="AP5" s="372"/>
      <c r="AQ5" s="372"/>
      <c r="AR5" s="372"/>
      <c r="AS5" s="372"/>
      <c r="AT5" s="372"/>
      <c r="AU5" s="372"/>
      <c r="AV5" s="372"/>
      <c r="AW5" s="372"/>
      <c r="AX5" s="372"/>
      <c r="AY5" s="372"/>
      <c r="AZ5" s="373"/>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row>
    <row r="6" spans="1:248" s="45" customFormat="1" ht="18" customHeight="1">
      <c r="A6" s="340" t="s">
        <v>34</v>
      </c>
      <c r="B6" s="341"/>
      <c r="C6" s="341"/>
      <c r="D6" s="341"/>
      <c r="E6" s="324"/>
      <c r="F6" s="325"/>
      <c r="G6" s="325"/>
      <c r="H6" s="325"/>
      <c r="I6" s="325"/>
      <c r="J6" s="325"/>
      <c r="K6" s="325"/>
      <c r="L6" s="325"/>
      <c r="M6" s="325"/>
      <c r="N6" s="325"/>
      <c r="O6" s="325"/>
      <c r="P6" s="325"/>
      <c r="Q6" s="325"/>
      <c r="R6" s="325"/>
      <c r="S6" s="325"/>
      <c r="T6" s="325"/>
      <c r="U6" s="326"/>
      <c r="V6" s="327"/>
      <c r="W6" s="327"/>
      <c r="X6" s="327"/>
      <c r="Y6" s="327"/>
      <c r="Z6" s="328"/>
      <c r="AA6" s="37"/>
      <c r="AB6" s="230"/>
      <c r="AC6" s="371"/>
      <c r="AD6" s="372"/>
      <c r="AE6" s="372"/>
      <c r="AF6" s="372"/>
      <c r="AG6" s="372"/>
      <c r="AH6" s="372"/>
      <c r="AI6" s="372"/>
      <c r="AJ6" s="372"/>
      <c r="AK6" s="372"/>
      <c r="AL6" s="372"/>
      <c r="AM6" s="372"/>
      <c r="AN6" s="372"/>
      <c r="AO6" s="372"/>
      <c r="AP6" s="372"/>
      <c r="AQ6" s="372"/>
      <c r="AR6" s="372"/>
      <c r="AS6" s="372"/>
      <c r="AT6" s="372"/>
      <c r="AU6" s="372"/>
      <c r="AV6" s="372"/>
      <c r="AW6" s="372"/>
      <c r="AX6" s="372"/>
      <c r="AY6" s="372"/>
      <c r="AZ6" s="373"/>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row>
    <row r="7" spans="1:248" ht="7.5" customHeight="1">
      <c r="A7" s="40"/>
      <c r="B7" s="37"/>
      <c r="C7" s="41"/>
      <c r="D7" s="42"/>
      <c r="E7" s="37"/>
      <c r="F7" s="37"/>
      <c r="G7" s="37"/>
      <c r="H7" s="37"/>
      <c r="I7" s="37"/>
      <c r="J7" s="37"/>
      <c r="K7" s="37"/>
      <c r="L7" s="37"/>
      <c r="M7" s="37"/>
      <c r="N7" s="37"/>
      <c r="O7" s="37"/>
      <c r="P7" s="37"/>
      <c r="Q7" s="37"/>
      <c r="R7" s="37"/>
      <c r="S7" s="37"/>
      <c r="T7" s="46"/>
      <c r="U7" s="46"/>
      <c r="V7" s="46"/>
      <c r="W7" s="37"/>
      <c r="X7" s="37"/>
      <c r="Y7" s="46"/>
      <c r="Z7" s="46"/>
      <c r="AA7" s="37"/>
      <c r="AB7" s="230"/>
      <c r="AC7" s="371"/>
      <c r="AD7" s="372"/>
      <c r="AE7" s="372"/>
      <c r="AF7" s="372"/>
      <c r="AG7" s="372"/>
      <c r="AH7" s="372"/>
      <c r="AI7" s="372"/>
      <c r="AJ7" s="372"/>
      <c r="AK7" s="372"/>
      <c r="AL7" s="372"/>
      <c r="AM7" s="372"/>
      <c r="AN7" s="372"/>
      <c r="AO7" s="372"/>
      <c r="AP7" s="372"/>
      <c r="AQ7" s="372"/>
      <c r="AR7" s="372"/>
      <c r="AS7" s="372"/>
      <c r="AT7" s="372"/>
      <c r="AU7" s="372"/>
      <c r="AV7" s="372"/>
      <c r="AW7" s="372"/>
      <c r="AX7" s="372"/>
      <c r="AY7" s="372"/>
      <c r="AZ7" s="373"/>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c r="II7" s="36"/>
      <c r="IJ7" s="36"/>
      <c r="IK7" s="36"/>
      <c r="IL7" s="36"/>
      <c r="IM7" s="36"/>
      <c r="IN7" s="36"/>
    </row>
    <row r="8" spans="1:248" ht="18" customHeight="1">
      <c r="A8" s="340" t="s">
        <v>35</v>
      </c>
      <c r="B8" s="341"/>
      <c r="C8" s="341"/>
      <c r="D8" s="341"/>
      <c r="E8" s="37"/>
      <c r="F8" s="336"/>
      <c r="G8" s="336"/>
      <c r="H8" s="336"/>
      <c r="I8" s="37"/>
      <c r="J8" s="335"/>
      <c r="K8" s="335"/>
      <c r="L8" s="335"/>
      <c r="M8" s="47"/>
      <c r="N8" s="336"/>
      <c r="O8" s="336"/>
      <c r="P8" s="336"/>
      <c r="Q8" s="336"/>
      <c r="R8" s="46"/>
      <c r="S8" s="46"/>
      <c r="T8" s="46"/>
      <c r="U8" s="37"/>
      <c r="V8" s="37"/>
      <c r="W8" s="46"/>
      <c r="X8" s="46"/>
      <c r="Y8" s="37"/>
      <c r="Z8" s="37"/>
      <c r="AA8" s="37"/>
      <c r="AB8" s="230"/>
      <c r="AC8" s="371"/>
      <c r="AD8" s="372"/>
      <c r="AE8" s="372"/>
      <c r="AF8" s="372"/>
      <c r="AG8" s="372"/>
      <c r="AH8" s="372"/>
      <c r="AI8" s="372"/>
      <c r="AJ8" s="372"/>
      <c r="AK8" s="372"/>
      <c r="AL8" s="372"/>
      <c r="AM8" s="372"/>
      <c r="AN8" s="372"/>
      <c r="AO8" s="372"/>
      <c r="AP8" s="372"/>
      <c r="AQ8" s="372"/>
      <c r="AR8" s="372"/>
      <c r="AS8" s="372"/>
      <c r="AT8" s="372"/>
      <c r="AU8" s="372"/>
      <c r="AV8" s="372"/>
      <c r="AW8" s="372"/>
      <c r="AX8" s="372"/>
      <c r="AY8" s="372"/>
      <c r="AZ8" s="373"/>
      <c r="GU8" s="36"/>
      <c r="GV8" s="36"/>
      <c r="GW8" s="36"/>
      <c r="GX8" s="36"/>
      <c r="GY8" s="36"/>
      <c r="GZ8" s="36"/>
      <c r="HA8" s="36"/>
      <c r="HB8" s="36"/>
      <c r="HC8" s="36"/>
      <c r="HD8" s="36"/>
      <c r="HE8" s="36"/>
      <c r="HF8" s="36"/>
      <c r="HG8" s="36"/>
      <c r="HH8" s="36"/>
      <c r="HI8" s="36"/>
      <c r="HJ8" s="36"/>
      <c r="HK8" s="36"/>
      <c r="HL8" s="36"/>
      <c r="HM8" s="36"/>
      <c r="HN8" s="36"/>
      <c r="HO8" s="36"/>
      <c r="HP8" s="36"/>
      <c r="HQ8" s="36"/>
      <c r="HR8" s="36"/>
      <c r="HS8" s="36"/>
      <c r="HT8" s="36"/>
      <c r="HU8" s="36"/>
      <c r="HV8" s="36"/>
      <c r="HW8" s="36"/>
      <c r="HX8" s="36"/>
      <c r="HY8" s="36"/>
      <c r="HZ8" s="36"/>
      <c r="IA8" s="36"/>
      <c r="IB8" s="36"/>
      <c r="IC8" s="36"/>
      <c r="ID8" s="36"/>
      <c r="IE8" s="36"/>
      <c r="IF8" s="36"/>
      <c r="IG8" s="36"/>
      <c r="IH8" s="36"/>
      <c r="II8" s="36"/>
      <c r="IJ8" s="36"/>
      <c r="IK8" s="36"/>
      <c r="IL8" s="36"/>
      <c r="IM8" s="36"/>
      <c r="IN8" s="36"/>
    </row>
    <row r="9" spans="1:248" ht="18" customHeight="1">
      <c r="A9" s="40"/>
      <c r="B9" s="37"/>
      <c r="C9" s="48"/>
      <c r="D9" s="42"/>
      <c r="E9" s="37"/>
      <c r="F9" s="37"/>
      <c r="G9" s="37"/>
      <c r="H9" s="37"/>
      <c r="I9" s="37"/>
      <c r="J9" s="37"/>
      <c r="K9" s="37"/>
      <c r="L9" s="37"/>
      <c r="M9" s="37"/>
      <c r="N9" s="37"/>
      <c r="O9" s="37"/>
      <c r="P9" s="37"/>
      <c r="Q9" s="37"/>
      <c r="R9" s="37"/>
      <c r="S9" s="37"/>
      <c r="T9" s="46"/>
      <c r="U9" s="46"/>
      <c r="V9" s="46"/>
      <c r="W9" s="37"/>
      <c r="X9" s="37"/>
      <c r="Y9" s="46"/>
      <c r="Z9" s="46"/>
      <c r="AA9" s="37"/>
      <c r="AB9" s="230"/>
      <c r="AC9" s="371"/>
      <c r="AD9" s="372"/>
      <c r="AE9" s="372"/>
      <c r="AF9" s="372"/>
      <c r="AG9" s="372"/>
      <c r="AH9" s="372"/>
      <c r="AI9" s="372"/>
      <c r="AJ9" s="372"/>
      <c r="AK9" s="372"/>
      <c r="AL9" s="372"/>
      <c r="AM9" s="372"/>
      <c r="AN9" s="372"/>
      <c r="AO9" s="372"/>
      <c r="AP9" s="372"/>
      <c r="AQ9" s="372"/>
      <c r="AR9" s="372"/>
      <c r="AS9" s="372"/>
      <c r="AT9" s="372"/>
      <c r="AU9" s="372"/>
      <c r="AV9" s="372"/>
      <c r="AW9" s="372"/>
      <c r="AX9" s="372"/>
      <c r="AY9" s="372"/>
      <c r="AZ9" s="373"/>
      <c r="GW9" s="36"/>
      <c r="GX9" s="36"/>
      <c r="GY9" s="36"/>
      <c r="GZ9" s="36"/>
      <c r="HA9" s="36"/>
      <c r="HB9" s="36"/>
      <c r="HC9" s="36"/>
      <c r="HD9" s="36"/>
      <c r="HE9" s="36"/>
      <c r="HF9" s="36"/>
      <c r="HG9" s="36"/>
      <c r="HH9" s="36"/>
      <c r="HI9" s="36"/>
      <c r="HJ9" s="36"/>
      <c r="HK9" s="36"/>
      <c r="HL9" s="36"/>
      <c r="HM9" s="36"/>
      <c r="HN9" s="36"/>
      <c r="HO9" s="36"/>
      <c r="HP9" s="36"/>
      <c r="HQ9" s="36"/>
      <c r="HR9" s="36"/>
      <c r="HS9" s="36"/>
      <c r="HT9" s="36"/>
      <c r="HU9" s="36"/>
      <c r="HV9" s="36"/>
      <c r="HW9" s="36"/>
      <c r="HX9" s="36"/>
      <c r="HY9" s="36"/>
      <c r="HZ9" s="36"/>
      <c r="IA9" s="36"/>
      <c r="IB9" s="36"/>
      <c r="IC9" s="36"/>
      <c r="ID9" s="36"/>
      <c r="IE9" s="36"/>
      <c r="IF9" s="36"/>
      <c r="IG9" s="36"/>
      <c r="IH9" s="36"/>
      <c r="II9" s="36"/>
      <c r="IJ9" s="36"/>
      <c r="IK9" s="36"/>
      <c r="IL9" s="36"/>
      <c r="IM9" s="36"/>
      <c r="IN9" s="36"/>
    </row>
    <row r="10" spans="1:248" ht="18" customHeight="1">
      <c r="A10" s="49"/>
      <c r="B10" s="50"/>
      <c r="C10" s="51"/>
      <c r="D10" s="50"/>
      <c r="E10" s="50"/>
      <c r="F10" s="50"/>
      <c r="G10" s="52" t="s">
        <v>36</v>
      </c>
      <c r="H10" s="53">
        <v>0</v>
      </c>
      <c r="I10" s="50"/>
      <c r="J10" s="50"/>
      <c r="K10" s="50"/>
      <c r="L10" s="54"/>
      <c r="M10" s="55"/>
      <c r="N10" s="54"/>
      <c r="O10" s="50"/>
      <c r="P10" s="50"/>
      <c r="Q10" s="50"/>
      <c r="R10" s="50"/>
      <c r="S10" s="50"/>
      <c r="T10" s="50"/>
      <c r="U10" s="50"/>
      <c r="V10" s="50"/>
      <c r="W10" s="50"/>
      <c r="X10" s="50"/>
      <c r="Y10" s="50"/>
      <c r="Z10" s="54"/>
      <c r="AA10" s="50"/>
      <c r="AB10" s="231"/>
      <c r="AC10" s="374"/>
      <c r="AD10" s="375"/>
      <c r="AE10" s="375"/>
      <c r="AF10" s="375"/>
      <c r="AG10" s="375"/>
      <c r="AH10" s="375"/>
      <c r="AI10" s="375"/>
      <c r="AJ10" s="375"/>
      <c r="AK10" s="375"/>
      <c r="AL10" s="375"/>
      <c r="AM10" s="375"/>
      <c r="AN10" s="375"/>
      <c r="AO10" s="375"/>
      <c r="AP10" s="375"/>
      <c r="AQ10" s="375"/>
      <c r="AR10" s="375"/>
      <c r="AS10" s="375"/>
      <c r="AT10" s="375"/>
      <c r="AU10" s="375"/>
      <c r="AV10" s="375"/>
      <c r="AW10" s="375"/>
      <c r="AX10" s="375"/>
      <c r="AY10" s="375"/>
      <c r="AZ10" s="376"/>
    </row>
    <row r="11" spans="1:248" ht="15" customHeight="1">
      <c r="A11" s="40"/>
      <c r="B11" s="41"/>
      <c r="C11" s="41"/>
      <c r="D11" s="41"/>
      <c r="E11" s="41"/>
      <c r="F11" s="41"/>
      <c r="G11" s="41"/>
      <c r="H11" s="41"/>
      <c r="I11" s="41"/>
      <c r="J11" s="41"/>
      <c r="K11" s="41"/>
      <c r="L11" s="41"/>
      <c r="M11" s="41"/>
      <c r="N11" s="337" t="s">
        <v>37</v>
      </c>
      <c r="O11" s="338"/>
      <c r="P11" s="338"/>
      <c r="Q11" s="338"/>
      <c r="R11" s="338"/>
      <c r="S11" s="338"/>
      <c r="T11" s="339"/>
      <c r="U11" s="337" t="s">
        <v>38</v>
      </c>
      <c r="V11" s="338"/>
      <c r="W11" s="338"/>
      <c r="X11" s="338"/>
      <c r="Y11" s="338"/>
      <c r="Z11" s="338"/>
      <c r="AA11" s="339"/>
      <c r="AB11" s="337" t="s">
        <v>39</v>
      </c>
      <c r="AC11" s="315"/>
      <c r="AD11" s="315"/>
      <c r="AE11" s="315"/>
      <c r="AF11" s="315"/>
      <c r="AG11" s="315"/>
      <c r="AH11" s="315"/>
      <c r="AI11" s="314" t="s">
        <v>40</v>
      </c>
      <c r="AJ11" s="315"/>
      <c r="AK11" s="315"/>
      <c r="AL11" s="315"/>
      <c r="AM11" s="315"/>
      <c r="AN11" s="315"/>
      <c r="AO11" s="315"/>
      <c r="AP11" s="316"/>
      <c r="AQ11" s="314" t="s">
        <v>41</v>
      </c>
      <c r="AR11" s="315"/>
      <c r="AS11" s="315"/>
      <c r="AT11" s="315"/>
      <c r="AU11" s="315"/>
      <c r="AV11" s="315"/>
      <c r="AW11" s="315"/>
      <c r="AX11" s="315"/>
      <c r="AY11" s="317" t="s">
        <v>42</v>
      </c>
      <c r="AZ11" s="318"/>
      <c r="IB11" s="36"/>
      <c r="IC11" s="36"/>
      <c r="ID11" s="36"/>
      <c r="IE11" s="36"/>
      <c r="IF11" s="36"/>
      <c r="IG11" s="36"/>
      <c r="IH11" s="36"/>
      <c r="II11" s="36"/>
      <c r="IJ11" s="36"/>
      <c r="IK11" s="36"/>
      <c r="IL11" s="36"/>
      <c r="IM11" s="36"/>
      <c r="IN11" s="36"/>
    </row>
    <row r="12" spans="1:248" ht="8.1" customHeight="1">
      <c r="A12" s="40"/>
      <c r="B12" s="41"/>
      <c r="C12" s="41"/>
      <c r="D12" s="41"/>
      <c r="E12" s="41"/>
      <c r="F12" s="41"/>
      <c r="G12" s="41"/>
      <c r="H12" s="41"/>
      <c r="I12" s="41"/>
      <c r="J12" s="41"/>
      <c r="K12" s="41"/>
      <c r="L12" s="41"/>
      <c r="M12" s="56"/>
      <c r="N12" s="57"/>
      <c r="O12" s="58"/>
      <c r="P12" s="58"/>
      <c r="Q12" s="58"/>
      <c r="R12" s="58"/>
      <c r="S12" s="58"/>
      <c r="T12" s="59"/>
      <c r="U12" s="57"/>
      <c r="V12" s="58"/>
      <c r="W12" s="58"/>
      <c r="X12" s="58"/>
      <c r="Y12" s="58"/>
      <c r="Z12" s="58"/>
      <c r="AA12" s="59"/>
      <c r="AB12" s="57"/>
      <c r="AC12" s="58"/>
      <c r="AD12" s="58"/>
      <c r="AE12" s="58"/>
      <c r="AF12" s="58"/>
      <c r="AG12" s="58"/>
      <c r="AH12" s="59"/>
      <c r="AI12" s="57"/>
      <c r="AJ12" s="58"/>
      <c r="AK12" s="58"/>
      <c r="AL12" s="58"/>
      <c r="AM12" s="58"/>
      <c r="AN12" s="58"/>
      <c r="AO12" s="58"/>
      <c r="AP12" s="59"/>
      <c r="AQ12" s="57"/>
      <c r="AR12" s="58"/>
      <c r="AS12" s="58"/>
      <c r="AT12" s="58"/>
      <c r="AU12" s="58"/>
      <c r="AV12" s="58"/>
      <c r="AW12" s="58"/>
      <c r="AX12" s="59"/>
      <c r="AY12" s="57"/>
      <c r="AZ12" s="60"/>
    </row>
    <row r="13" spans="1:248" ht="30.75" customHeight="1">
      <c r="A13" s="61" t="s">
        <v>43</v>
      </c>
      <c r="B13" s="41"/>
      <c r="C13" s="355" t="s">
        <v>44</v>
      </c>
      <c r="D13" s="352"/>
      <c r="E13" s="353"/>
      <c r="F13" s="354"/>
      <c r="G13" s="62"/>
      <c r="H13" s="62"/>
      <c r="I13" s="62"/>
      <c r="J13" s="62"/>
      <c r="K13" s="62"/>
      <c r="L13" s="63"/>
      <c r="M13" s="64"/>
      <c r="N13" s="65"/>
      <c r="O13" s="356" t="s">
        <v>45</v>
      </c>
      <c r="P13" s="41"/>
      <c r="Q13" s="356" t="s">
        <v>46</v>
      </c>
      <c r="R13" s="41"/>
      <c r="S13" s="41"/>
      <c r="T13" s="67"/>
      <c r="U13" s="68"/>
      <c r="V13" s="356" t="s">
        <v>45</v>
      </c>
      <c r="W13" s="41"/>
      <c r="X13" s="356" t="s">
        <v>46</v>
      </c>
      <c r="Y13" s="41"/>
      <c r="Z13" s="41"/>
      <c r="AA13" s="67"/>
      <c r="AB13" s="68"/>
      <c r="AC13" s="356" t="s">
        <v>45</v>
      </c>
      <c r="AD13" s="41"/>
      <c r="AE13" s="356" t="s">
        <v>46</v>
      </c>
      <c r="AF13" s="41"/>
      <c r="AG13" s="41"/>
      <c r="AH13" s="67"/>
      <c r="AI13" s="68"/>
      <c r="AJ13" s="41"/>
      <c r="AK13" s="356" t="s">
        <v>45</v>
      </c>
      <c r="AL13" s="41"/>
      <c r="AM13" s="356" t="s">
        <v>46</v>
      </c>
      <c r="AN13" s="41"/>
      <c r="AO13" s="41"/>
      <c r="AP13" s="67"/>
      <c r="AQ13" s="68"/>
      <c r="AR13" s="41"/>
      <c r="AS13" s="356" t="s">
        <v>45</v>
      </c>
      <c r="AT13" s="41"/>
      <c r="AU13" s="356" t="s">
        <v>46</v>
      </c>
      <c r="AV13" s="41"/>
      <c r="AW13" s="41"/>
      <c r="AX13" s="67"/>
      <c r="AY13" s="69"/>
      <c r="AZ13" s="361" t="s">
        <v>47</v>
      </c>
    </row>
    <row r="14" spans="1:248" s="81" customFormat="1" ht="27.75" customHeight="1">
      <c r="A14" s="71"/>
      <c r="B14" s="72"/>
      <c r="C14" s="358" t="s">
        <v>48</v>
      </c>
      <c r="D14" s="358"/>
      <c r="E14" s="62"/>
      <c r="F14" s="73" t="s">
        <v>49</v>
      </c>
      <c r="G14" s="74"/>
      <c r="H14" s="73" t="s">
        <v>50</v>
      </c>
      <c r="I14" s="74"/>
      <c r="J14" s="73" t="s">
        <v>51</v>
      </c>
      <c r="K14" s="74"/>
      <c r="L14" s="73" t="s">
        <v>52</v>
      </c>
      <c r="M14" s="64"/>
      <c r="N14" s="65"/>
      <c r="O14" s="357"/>
      <c r="P14" s="74"/>
      <c r="Q14" s="358"/>
      <c r="R14" s="75"/>
      <c r="S14" s="66" t="s">
        <v>53</v>
      </c>
      <c r="T14" s="76"/>
      <c r="U14" s="77"/>
      <c r="V14" s="357"/>
      <c r="W14" s="74"/>
      <c r="X14" s="358"/>
      <c r="Y14" s="78"/>
      <c r="Z14" s="66" t="s">
        <v>53</v>
      </c>
      <c r="AA14" s="76"/>
      <c r="AB14" s="77"/>
      <c r="AC14" s="357"/>
      <c r="AD14" s="74"/>
      <c r="AE14" s="358"/>
      <c r="AF14" s="78"/>
      <c r="AG14" s="66" t="s">
        <v>53</v>
      </c>
      <c r="AH14" s="76"/>
      <c r="AI14" s="77"/>
      <c r="AJ14" s="74"/>
      <c r="AK14" s="357"/>
      <c r="AL14" s="74"/>
      <c r="AM14" s="358"/>
      <c r="AN14" s="78"/>
      <c r="AO14" s="66" t="s">
        <v>53</v>
      </c>
      <c r="AP14" s="76"/>
      <c r="AQ14" s="77"/>
      <c r="AR14" s="74"/>
      <c r="AS14" s="357"/>
      <c r="AT14" s="74"/>
      <c r="AU14" s="358"/>
      <c r="AV14" s="78"/>
      <c r="AW14" s="66" t="s">
        <v>53</v>
      </c>
      <c r="AX14" s="76"/>
      <c r="AY14" s="79"/>
      <c r="AZ14" s="362"/>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row>
    <row r="15" spans="1:248" ht="18.95" customHeight="1">
      <c r="A15" s="40"/>
      <c r="B15" s="82" t="s">
        <v>54</v>
      </c>
      <c r="C15" s="359" t="s">
        <v>55</v>
      </c>
      <c r="D15" s="360"/>
      <c r="E15" s="83"/>
      <c r="F15" s="84">
        <v>0</v>
      </c>
      <c r="G15" s="85"/>
      <c r="H15" s="86">
        <v>0</v>
      </c>
      <c r="I15" s="87"/>
      <c r="J15" s="86">
        <v>0</v>
      </c>
      <c r="K15" s="88"/>
      <c r="L15" s="89">
        <v>0</v>
      </c>
      <c r="M15" s="90"/>
      <c r="N15" s="90"/>
      <c r="O15" s="91">
        <v>0</v>
      </c>
      <c r="P15" s="92">
        <v>0</v>
      </c>
      <c r="Q15" s="91">
        <v>0</v>
      </c>
      <c r="R15" s="93"/>
      <c r="S15" s="29">
        <f>(IF(O15&gt;0,O15*$F15*$H15*(1+$H$10)^0,0))+(IF(Q15&gt;0,Q15*$F15*$J15*(1+$H$10)^0,0))</f>
        <v>0</v>
      </c>
      <c r="T15" s="94"/>
      <c r="U15" s="95"/>
      <c r="V15" s="91">
        <v>0</v>
      </c>
      <c r="W15" s="92"/>
      <c r="X15" s="91">
        <v>0</v>
      </c>
      <c r="Y15" s="96"/>
      <c r="Z15" s="29">
        <f t="shared" ref="Z15:Z20" si="0">(IF(V15&gt;0,V15*$F15*$H15*(1+$H$10)^1,0))+(IF(X15&gt;0,X15*$F15*$J15*(1+$H$10)^1,0))</f>
        <v>0</v>
      </c>
      <c r="AA15" s="94"/>
      <c r="AB15" s="95"/>
      <c r="AC15" s="91">
        <v>0</v>
      </c>
      <c r="AD15" s="92"/>
      <c r="AE15" s="91">
        <v>0</v>
      </c>
      <c r="AF15" s="96"/>
      <c r="AG15" s="29">
        <f t="shared" ref="AG15:AG20" si="1">(IF(AC15&gt;0,AC15*$F15*$H15*(1+$H$10)^2,0))+(IF(AE15&gt;0,AE15*$F15*$J15*(1+$H$10)^2,0))</f>
        <v>0</v>
      </c>
      <c r="AH15" s="94"/>
      <c r="AI15" s="95"/>
      <c r="AJ15" s="92"/>
      <c r="AK15" s="91">
        <v>0</v>
      </c>
      <c r="AL15" s="92"/>
      <c r="AM15" s="91">
        <v>0</v>
      </c>
      <c r="AN15" s="96"/>
      <c r="AO15" s="29">
        <f t="shared" ref="AO15:AO20" si="2">(IF(AK15&gt;0,AK15*$F15*$H15*(1+$H$10)^3,0))+(IF(AM15&gt;0,AM15*$F15*$J15*(1+$H$10)^3,0))</f>
        <v>0</v>
      </c>
      <c r="AP15" s="94"/>
      <c r="AQ15" s="95"/>
      <c r="AR15" s="92"/>
      <c r="AS15" s="91">
        <v>0</v>
      </c>
      <c r="AT15" s="92"/>
      <c r="AU15" s="91">
        <v>0</v>
      </c>
      <c r="AV15" s="96"/>
      <c r="AW15" s="29">
        <f t="shared" ref="AW15:AW20" si="3">(IF(AS15&gt;0,AS15*$F15*$H15*(1+$H$10)^4,0))+(IF(AU15&gt;0,AU15*$F15*$J15*(1+$H$10)^4,0))</f>
        <v>0</v>
      </c>
      <c r="AX15" s="94"/>
      <c r="AY15" s="97"/>
      <c r="AZ15" s="224">
        <f t="shared" ref="AZ15:AZ20" si="4">SUM(S15+Z15+AG15+AO15+AW15)</f>
        <v>0</v>
      </c>
    </row>
    <row r="16" spans="1:248" ht="18.95" customHeight="1">
      <c r="A16" s="40"/>
      <c r="B16" s="82" t="s">
        <v>56</v>
      </c>
      <c r="C16" s="344" t="s">
        <v>57</v>
      </c>
      <c r="D16" s="345"/>
      <c r="E16" s="83"/>
      <c r="F16" s="99">
        <v>0</v>
      </c>
      <c r="G16" s="85"/>
      <c r="H16" s="100">
        <v>0</v>
      </c>
      <c r="I16" s="87"/>
      <c r="J16" s="100">
        <v>1</v>
      </c>
      <c r="K16" s="88"/>
      <c r="L16" s="101">
        <v>0</v>
      </c>
      <c r="M16" s="90"/>
      <c r="N16" s="90"/>
      <c r="O16" s="102">
        <v>0</v>
      </c>
      <c r="P16" s="92"/>
      <c r="Q16" s="102">
        <v>0</v>
      </c>
      <c r="R16" s="103"/>
      <c r="S16" s="29">
        <f t="shared" ref="S16:S20" si="5">(IF(O16&gt;0,O16*$F16*$H16*(1+$H$10)^0,0))+(IF(Q16&gt;0,Q16*$F16*$J16*(1+$H$10)^0,0))</f>
        <v>0</v>
      </c>
      <c r="T16" s="94"/>
      <c r="U16" s="95"/>
      <c r="V16" s="102">
        <v>0</v>
      </c>
      <c r="W16" s="92"/>
      <c r="X16" s="102">
        <v>0</v>
      </c>
      <c r="Y16" s="96"/>
      <c r="Z16" s="29">
        <f t="shared" si="0"/>
        <v>0</v>
      </c>
      <c r="AA16" s="94"/>
      <c r="AB16" s="95"/>
      <c r="AC16" s="102">
        <v>0</v>
      </c>
      <c r="AD16" s="92"/>
      <c r="AE16" s="102">
        <v>0</v>
      </c>
      <c r="AF16" s="96"/>
      <c r="AG16" s="29">
        <f t="shared" si="1"/>
        <v>0</v>
      </c>
      <c r="AH16" s="94"/>
      <c r="AI16" s="95"/>
      <c r="AJ16" s="92"/>
      <c r="AK16" s="102">
        <v>0</v>
      </c>
      <c r="AL16" s="92"/>
      <c r="AM16" s="102">
        <v>0</v>
      </c>
      <c r="AN16" s="96"/>
      <c r="AO16" s="29">
        <f t="shared" si="2"/>
        <v>0</v>
      </c>
      <c r="AP16" s="94"/>
      <c r="AQ16" s="95"/>
      <c r="AR16" s="92"/>
      <c r="AS16" s="102">
        <v>0</v>
      </c>
      <c r="AT16" s="92"/>
      <c r="AU16" s="102">
        <v>0</v>
      </c>
      <c r="AV16" s="96"/>
      <c r="AW16" s="29">
        <f t="shared" si="3"/>
        <v>0</v>
      </c>
      <c r="AX16" s="94"/>
      <c r="AY16" s="97"/>
      <c r="AZ16" s="224">
        <f t="shared" si="4"/>
        <v>0</v>
      </c>
    </row>
    <row r="17" spans="1:52" ht="18.95" customHeight="1">
      <c r="A17" s="40"/>
      <c r="B17" s="82" t="s">
        <v>58</v>
      </c>
      <c r="C17" s="344" t="s">
        <v>59</v>
      </c>
      <c r="D17" s="345"/>
      <c r="E17" s="83"/>
      <c r="F17" s="99">
        <v>0</v>
      </c>
      <c r="G17" s="85"/>
      <c r="H17" s="100">
        <v>0</v>
      </c>
      <c r="I17" s="87"/>
      <c r="J17" s="100">
        <v>1</v>
      </c>
      <c r="K17" s="88"/>
      <c r="L17" s="101">
        <v>0</v>
      </c>
      <c r="M17" s="90"/>
      <c r="N17" s="90"/>
      <c r="O17" s="102">
        <v>0</v>
      </c>
      <c r="P17" s="92"/>
      <c r="Q17" s="102">
        <v>0</v>
      </c>
      <c r="R17" s="103"/>
      <c r="S17" s="29">
        <f t="shared" si="5"/>
        <v>0</v>
      </c>
      <c r="T17" s="94"/>
      <c r="U17" s="95"/>
      <c r="V17" s="102">
        <v>0</v>
      </c>
      <c r="W17" s="92"/>
      <c r="X17" s="102">
        <v>0</v>
      </c>
      <c r="Y17" s="96"/>
      <c r="Z17" s="29">
        <f t="shared" si="0"/>
        <v>0</v>
      </c>
      <c r="AA17" s="94"/>
      <c r="AB17" s="95"/>
      <c r="AC17" s="102">
        <v>0</v>
      </c>
      <c r="AD17" s="92"/>
      <c r="AE17" s="102">
        <v>0</v>
      </c>
      <c r="AF17" s="96"/>
      <c r="AG17" s="29">
        <f t="shared" si="1"/>
        <v>0</v>
      </c>
      <c r="AH17" s="94"/>
      <c r="AI17" s="95"/>
      <c r="AJ17" s="92"/>
      <c r="AK17" s="102">
        <v>0</v>
      </c>
      <c r="AL17" s="92"/>
      <c r="AM17" s="102">
        <v>0</v>
      </c>
      <c r="AN17" s="96"/>
      <c r="AO17" s="29">
        <f t="shared" si="2"/>
        <v>0</v>
      </c>
      <c r="AP17" s="94"/>
      <c r="AQ17" s="95"/>
      <c r="AR17" s="92"/>
      <c r="AS17" s="102">
        <v>0</v>
      </c>
      <c r="AT17" s="92"/>
      <c r="AU17" s="102">
        <v>0</v>
      </c>
      <c r="AV17" s="96"/>
      <c r="AW17" s="29">
        <f t="shared" si="3"/>
        <v>0</v>
      </c>
      <c r="AX17" s="94"/>
      <c r="AY17" s="97"/>
      <c r="AZ17" s="224">
        <f t="shared" si="4"/>
        <v>0</v>
      </c>
    </row>
    <row r="18" spans="1:52" ht="18.95" customHeight="1">
      <c r="A18" s="40"/>
      <c r="B18" s="82" t="s">
        <v>60</v>
      </c>
      <c r="C18" s="344" t="s">
        <v>61</v>
      </c>
      <c r="D18" s="345"/>
      <c r="E18" s="83"/>
      <c r="F18" s="99">
        <v>0</v>
      </c>
      <c r="G18" s="85"/>
      <c r="H18" s="100">
        <v>0</v>
      </c>
      <c r="I18" s="87"/>
      <c r="J18" s="100">
        <v>1</v>
      </c>
      <c r="K18" s="88"/>
      <c r="L18" s="101">
        <v>0</v>
      </c>
      <c r="M18" s="90"/>
      <c r="N18" s="90"/>
      <c r="O18" s="102">
        <v>0</v>
      </c>
      <c r="P18" s="92"/>
      <c r="Q18" s="102">
        <v>0</v>
      </c>
      <c r="R18" s="103"/>
      <c r="S18" s="29">
        <f t="shared" si="5"/>
        <v>0</v>
      </c>
      <c r="T18" s="94"/>
      <c r="U18" s="95"/>
      <c r="V18" s="102">
        <v>0</v>
      </c>
      <c r="W18" s="92"/>
      <c r="X18" s="102">
        <v>0</v>
      </c>
      <c r="Y18" s="96"/>
      <c r="Z18" s="29">
        <f t="shared" si="0"/>
        <v>0</v>
      </c>
      <c r="AA18" s="94"/>
      <c r="AB18" s="95"/>
      <c r="AC18" s="102">
        <v>0</v>
      </c>
      <c r="AD18" s="92"/>
      <c r="AE18" s="102">
        <v>0</v>
      </c>
      <c r="AF18" s="96"/>
      <c r="AG18" s="29">
        <f t="shared" si="1"/>
        <v>0</v>
      </c>
      <c r="AH18" s="94"/>
      <c r="AI18" s="95"/>
      <c r="AJ18" s="92"/>
      <c r="AK18" s="102">
        <v>0</v>
      </c>
      <c r="AL18" s="92"/>
      <c r="AM18" s="102">
        <v>0</v>
      </c>
      <c r="AN18" s="96"/>
      <c r="AO18" s="29">
        <f t="shared" si="2"/>
        <v>0</v>
      </c>
      <c r="AP18" s="94"/>
      <c r="AQ18" s="95"/>
      <c r="AR18" s="92"/>
      <c r="AS18" s="102">
        <v>0</v>
      </c>
      <c r="AT18" s="92"/>
      <c r="AU18" s="102">
        <v>0</v>
      </c>
      <c r="AV18" s="96"/>
      <c r="AW18" s="29">
        <f t="shared" si="3"/>
        <v>0</v>
      </c>
      <c r="AX18" s="94"/>
      <c r="AY18" s="97"/>
      <c r="AZ18" s="224">
        <f t="shared" si="4"/>
        <v>0</v>
      </c>
    </row>
    <row r="19" spans="1:52" ht="18.95" customHeight="1">
      <c r="A19" s="40"/>
      <c r="B19" s="82" t="s">
        <v>62</v>
      </c>
      <c r="C19" s="344" t="s">
        <v>63</v>
      </c>
      <c r="D19" s="345"/>
      <c r="E19" s="83"/>
      <c r="F19" s="99">
        <v>0</v>
      </c>
      <c r="G19" s="85"/>
      <c r="H19" s="100">
        <v>0</v>
      </c>
      <c r="I19" s="87"/>
      <c r="J19" s="100">
        <v>1</v>
      </c>
      <c r="K19" s="88"/>
      <c r="L19" s="101">
        <v>0</v>
      </c>
      <c r="M19" s="90"/>
      <c r="N19" s="90"/>
      <c r="O19" s="102">
        <v>0</v>
      </c>
      <c r="P19" s="92"/>
      <c r="Q19" s="102">
        <v>0</v>
      </c>
      <c r="R19" s="103"/>
      <c r="S19" s="29">
        <f t="shared" si="5"/>
        <v>0</v>
      </c>
      <c r="T19" s="94"/>
      <c r="U19" s="95"/>
      <c r="V19" s="102">
        <v>0</v>
      </c>
      <c r="W19" s="92"/>
      <c r="X19" s="102">
        <v>0</v>
      </c>
      <c r="Y19" s="96"/>
      <c r="Z19" s="29">
        <f t="shared" si="0"/>
        <v>0</v>
      </c>
      <c r="AA19" s="94"/>
      <c r="AB19" s="95"/>
      <c r="AC19" s="102">
        <v>0</v>
      </c>
      <c r="AD19" s="92"/>
      <c r="AE19" s="102">
        <v>0</v>
      </c>
      <c r="AF19" s="96"/>
      <c r="AG19" s="29">
        <f t="shared" si="1"/>
        <v>0</v>
      </c>
      <c r="AH19" s="94"/>
      <c r="AI19" s="95"/>
      <c r="AJ19" s="92"/>
      <c r="AK19" s="102">
        <v>0</v>
      </c>
      <c r="AL19" s="92"/>
      <c r="AM19" s="102">
        <v>0</v>
      </c>
      <c r="AN19" s="96"/>
      <c r="AO19" s="29">
        <f t="shared" si="2"/>
        <v>0</v>
      </c>
      <c r="AP19" s="94"/>
      <c r="AQ19" s="95"/>
      <c r="AR19" s="92"/>
      <c r="AS19" s="102">
        <v>0</v>
      </c>
      <c r="AT19" s="92"/>
      <c r="AU19" s="102">
        <v>0</v>
      </c>
      <c r="AV19" s="96"/>
      <c r="AW19" s="29">
        <f t="shared" si="3"/>
        <v>0</v>
      </c>
      <c r="AX19" s="94"/>
      <c r="AY19" s="97"/>
      <c r="AZ19" s="224">
        <f t="shared" si="4"/>
        <v>0</v>
      </c>
    </row>
    <row r="20" spans="1:52" ht="18.95" customHeight="1">
      <c r="A20" s="40"/>
      <c r="B20" s="82" t="s">
        <v>64</v>
      </c>
      <c r="C20" s="346" t="s">
        <v>65</v>
      </c>
      <c r="D20" s="347"/>
      <c r="E20" s="83"/>
      <c r="F20" s="104">
        <v>0</v>
      </c>
      <c r="G20" s="85"/>
      <c r="H20" s="145">
        <v>0</v>
      </c>
      <c r="I20" s="87"/>
      <c r="J20" s="145">
        <v>1</v>
      </c>
      <c r="K20" s="88"/>
      <c r="L20" s="105">
        <v>0</v>
      </c>
      <c r="M20" s="90"/>
      <c r="N20" s="90"/>
      <c r="O20" s="106">
        <v>0</v>
      </c>
      <c r="P20" s="92"/>
      <c r="Q20" s="106">
        <v>0</v>
      </c>
      <c r="R20" s="103"/>
      <c r="S20" s="30">
        <f t="shared" si="5"/>
        <v>0</v>
      </c>
      <c r="T20" s="94"/>
      <c r="U20" s="95"/>
      <c r="V20" s="106">
        <v>0</v>
      </c>
      <c r="W20" s="92"/>
      <c r="X20" s="106">
        <v>0</v>
      </c>
      <c r="Y20" s="96"/>
      <c r="Z20" s="30">
        <f t="shared" si="0"/>
        <v>0</v>
      </c>
      <c r="AA20" s="94"/>
      <c r="AB20" s="95"/>
      <c r="AC20" s="106">
        <v>0</v>
      </c>
      <c r="AD20" s="92"/>
      <c r="AE20" s="106">
        <v>0</v>
      </c>
      <c r="AF20" s="96"/>
      <c r="AG20" s="30">
        <f t="shared" si="1"/>
        <v>0</v>
      </c>
      <c r="AH20" s="94"/>
      <c r="AI20" s="95"/>
      <c r="AJ20" s="92"/>
      <c r="AK20" s="106">
        <v>0</v>
      </c>
      <c r="AL20" s="92"/>
      <c r="AM20" s="106">
        <v>0</v>
      </c>
      <c r="AN20" s="96"/>
      <c r="AO20" s="30">
        <f t="shared" si="2"/>
        <v>0</v>
      </c>
      <c r="AP20" s="94"/>
      <c r="AQ20" s="95"/>
      <c r="AR20" s="92"/>
      <c r="AS20" s="106">
        <v>0</v>
      </c>
      <c r="AT20" s="92"/>
      <c r="AU20" s="106">
        <v>0</v>
      </c>
      <c r="AV20" s="96"/>
      <c r="AW20" s="30">
        <f t="shared" si="3"/>
        <v>0</v>
      </c>
      <c r="AX20" s="94"/>
      <c r="AY20" s="97"/>
      <c r="AZ20" s="225">
        <f t="shared" si="4"/>
        <v>0</v>
      </c>
    </row>
    <row r="21" spans="1:52" ht="18.95" customHeight="1">
      <c r="A21" s="40"/>
      <c r="B21" s="107"/>
      <c r="C21" s="108" t="s">
        <v>66</v>
      </c>
      <c r="D21" s="58"/>
      <c r="E21" s="41"/>
      <c r="F21" s="109"/>
      <c r="G21" s="107"/>
      <c r="H21" s="110"/>
      <c r="I21" s="111"/>
      <c r="J21" s="110"/>
      <c r="K21" s="107"/>
      <c r="L21" s="109"/>
      <c r="M21" s="112"/>
      <c r="N21" s="113"/>
      <c r="O21" s="114"/>
      <c r="P21" s="115"/>
      <c r="Q21" s="114"/>
      <c r="R21" s="115"/>
      <c r="S21" s="31">
        <f>SUM(S15:S20)</f>
        <v>0</v>
      </c>
      <c r="T21" s="116"/>
      <c r="U21" s="117"/>
      <c r="V21" s="118"/>
      <c r="W21" s="115"/>
      <c r="X21" s="114"/>
      <c r="Y21" s="119"/>
      <c r="Z21" s="31">
        <f>SUM(Z15:Z20)</f>
        <v>0</v>
      </c>
      <c r="AA21" s="116"/>
      <c r="AB21" s="117"/>
      <c r="AC21" s="118"/>
      <c r="AD21" s="115"/>
      <c r="AE21" s="114"/>
      <c r="AF21" s="119"/>
      <c r="AG21" s="31">
        <f>SUM(AG15:AG20)</f>
        <v>0</v>
      </c>
      <c r="AH21" s="116"/>
      <c r="AI21" s="117"/>
      <c r="AJ21" s="115"/>
      <c r="AK21" s="114"/>
      <c r="AL21" s="115"/>
      <c r="AM21" s="118"/>
      <c r="AN21" s="119"/>
      <c r="AO21" s="31">
        <f>SUM(AO15:AO20)</f>
        <v>0</v>
      </c>
      <c r="AP21" s="116"/>
      <c r="AQ21" s="117"/>
      <c r="AR21" s="115"/>
      <c r="AS21" s="114"/>
      <c r="AT21" s="115"/>
      <c r="AU21" s="118"/>
      <c r="AV21" s="119"/>
      <c r="AW21" s="31">
        <f>SUM(AW15:AW20)</f>
        <v>0</v>
      </c>
      <c r="AX21" s="116"/>
      <c r="AY21" s="120"/>
      <c r="AZ21" s="227">
        <f>SUM(AZ15:AZ20)</f>
        <v>0</v>
      </c>
    </row>
    <row r="22" spans="1:52" ht="12" customHeight="1">
      <c r="A22" s="40"/>
      <c r="B22" s="107"/>
      <c r="C22" s="121"/>
      <c r="D22" s="122"/>
      <c r="E22" s="122"/>
      <c r="F22" s="107"/>
      <c r="G22" s="107"/>
      <c r="H22" s="111"/>
      <c r="I22" s="111"/>
      <c r="J22" s="111"/>
      <c r="K22" s="107"/>
      <c r="L22" s="107"/>
      <c r="M22" s="112"/>
      <c r="N22" s="113"/>
      <c r="O22" s="115"/>
      <c r="P22" s="115"/>
      <c r="Q22" s="115"/>
      <c r="R22" s="115"/>
      <c r="S22" s="123"/>
      <c r="T22" s="124"/>
      <c r="U22" s="125"/>
      <c r="V22" s="123"/>
      <c r="W22" s="115"/>
      <c r="X22" s="115"/>
      <c r="Y22" s="123"/>
      <c r="Z22" s="123"/>
      <c r="AA22" s="124"/>
      <c r="AB22" s="125"/>
      <c r="AC22" s="123"/>
      <c r="AD22" s="115"/>
      <c r="AE22" s="115"/>
      <c r="AF22" s="123"/>
      <c r="AG22" s="123"/>
      <c r="AH22" s="124"/>
      <c r="AI22" s="125"/>
      <c r="AJ22" s="115"/>
      <c r="AK22" s="115"/>
      <c r="AL22" s="115"/>
      <c r="AM22" s="123"/>
      <c r="AN22" s="123"/>
      <c r="AO22" s="123"/>
      <c r="AP22" s="124"/>
      <c r="AQ22" s="125"/>
      <c r="AR22" s="115"/>
      <c r="AS22" s="115"/>
      <c r="AT22" s="115"/>
      <c r="AU22" s="123"/>
      <c r="AV22" s="123"/>
      <c r="AW22" s="123"/>
      <c r="AX22" s="124"/>
      <c r="AY22" s="125"/>
      <c r="AZ22" s="126"/>
    </row>
    <row r="23" spans="1:52" ht="45.75" customHeight="1">
      <c r="A23" s="127" t="s">
        <v>67</v>
      </c>
      <c r="B23" s="348" t="s">
        <v>68</v>
      </c>
      <c r="C23" s="349"/>
      <c r="D23" s="350"/>
      <c r="E23" s="41"/>
      <c r="F23" s="73" t="s">
        <v>49</v>
      </c>
      <c r="G23" s="128"/>
      <c r="H23" s="129" t="s">
        <v>50</v>
      </c>
      <c r="I23" s="130"/>
      <c r="J23" s="129" t="s">
        <v>51</v>
      </c>
      <c r="K23" s="128"/>
      <c r="L23" s="73" t="s">
        <v>52</v>
      </c>
      <c r="M23" s="131"/>
      <c r="N23" s="132"/>
      <c r="O23" s="73" t="s">
        <v>45</v>
      </c>
      <c r="P23" s="133"/>
      <c r="Q23" s="73" t="s">
        <v>46</v>
      </c>
      <c r="R23" s="134"/>
      <c r="S23" s="66" t="s">
        <v>53</v>
      </c>
      <c r="T23" s="135"/>
      <c r="U23" s="136"/>
      <c r="V23" s="73" t="s">
        <v>45</v>
      </c>
      <c r="W23" s="133"/>
      <c r="X23" s="73" t="s">
        <v>46</v>
      </c>
      <c r="Y23" s="137"/>
      <c r="Z23" s="66" t="s">
        <v>53</v>
      </c>
      <c r="AA23" s="135"/>
      <c r="AB23" s="136"/>
      <c r="AC23" s="73" t="s">
        <v>45</v>
      </c>
      <c r="AD23" s="133"/>
      <c r="AE23" s="73" t="s">
        <v>46</v>
      </c>
      <c r="AF23" s="137"/>
      <c r="AG23" s="66" t="s">
        <v>53</v>
      </c>
      <c r="AH23" s="135"/>
      <c r="AI23" s="136"/>
      <c r="AJ23" s="134"/>
      <c r="AK23" s="73" t="s">
        <v>45</v>
      </c>
      <c r="AL23" s="133"/>
      <c r="AM23" s="73" t="s">
        <v>46</v>
      </c>
      <c r="AN23" s="137"/>
      <c r="AO23" s="66" t="s">
        <v>53</v>
      </c>
      <c r="AP23" s="135"/>
      <c r="AQ23" s="136"/>
      <c r="AR23" s="134"/>
      <c r="AS23" s="73" t="s">
        <v>45</v>
      </c>
      <c r="AT23" s="133"/>
      <c r="AU23" s="73" t="s">
        <v>46</v>
      </c>
      <c r="AV23" s="137"/>
      <c r="AW23" s="66" t="s">
        <v>53</v>
      </c>
      <c r="AX23" s="135"/>
      <c r="AY23" s="136"/>
      <c r="AZ23" s="70" t="s">
        <v>53</v>
      </c>
    </row>
    <row r="24" spans="1:52" ht="18.95" customHeight="1">
      <c r="A24" s="40"/>
      <c r="B24" s="82" t="s">
        <v>54</v>
      </c>
      <c r="C24" s="138">
        <v>0</v>
      </c>
      <c r="D24" s="113" t="s">
        <v>69</v>
      </c>
      <c r="E24" s="112"/>
      <c r="F24" s="84">
        <v>0</v>
      </c>
      <c r="G24" s="85"/>
      <c r="H24" s="86">
        <v>1</v>
      </c>
      <c r="I24" s="87"/>
      <c r="J24" s="86">
        <v>1</v>
      </c>
      <c r="K24" s="88"/>
      <c r="L24" s="89">
        <v>0</v>
      </c>
      <c r="M24" s="90"/>
      <c r="N24" s="139"/>
      <c r="O24" s="91">
        <v>0</v>
      </c>
      <c r="P24" s="92"/>
      <c r="Q24" s="91">
        <v>0</v>
      </c>
      <c r="R24" s="140"/>
      <c r="S24" s="29">
        <f t="shared" ref="S24:S29" si="6">(IF(O24&gt;0,O24*$F24*$H24*(1+$H$10)^0,0))+(IF(Q24&gt;0,Q24*$F24*$J24*(1+$H$10)^0,0))</f>
        <v>0</v>
      </c>
      <c r="T24" s="141"/>
      <c r="U24" s="142"/>
      <c r="V24" s="91">
        <v>0</v>
      </c>
      <c r="W24" s="92"/>
      <c r="X24" s="91">
        <v>0</v>
      </c>
      <c r="Y24" s="143"/>
      <c r="Z24" s="29">
        <f t="shared" ref="Z24:Z29" si="7">(IF(V24&gt;0,V24*$F24*$H24*(1+$H$10)^1,0))+(IF(X24&gt;0,X24*$F24*$J24*(1+$H$10)^1,0))</f>
        <v>0</v>
      </c>
      <c r="AA24" s="141"/>
      <c r="AB24" s="142"/>
      <c r="AC24" s="91">
        <v>0</v>
      </c>
      <c r="AD24" s="92"/>
      <c r="AE24" s="91">
        <v>0</v>
      </c>
      <c r="AF24" s="143"/>
      <c r="AG24" s="29">
        <f t="shared" ref="AG24:AG29" si="8">(IF(AC24&gt;0,AC24*$F24*$H24*(1+$H$10)^2,0))+(IF(AE24&gt;0,AE24*$F24*$J24*(1+$H$10)^2,0))</f>
        <v>0</v>
      </c>
      <c r="AH24" s="141"/>
      <c r="AI24" s="142"/>
      <c r="AJ24" s="92"/>
      <c r="AK24" s="91">
        <v>0</v>
      </c>
      <c r="AL24" s="92"/>
      <c r="AM24" s="91">
        <v>0</v>
      </c>
      <c r="AN24" s="143"/>
      <c r="AO24" s="29">
        <f t="shared" ref="AO24:AO29" si="9">(IF(AK24&gt;0,AK24*$F24*$H24*(1+$H$10)^3,0))+(IF(AM24&gt;0,AM24*$F24*$J24*(1+$H$10)^3,0))</f>
        <v>0</v>
      </c>
      <c r="AP24" s="141"/>
      <c r="AQ24" s="142"/>
      <c r="AR24" s="92"/>
      <c r="AS24" s="91">
        <v>0</v>
      </c>
      <c r="AT24" s="92"/>
      <c r="AU24" s="91">
        <v>0</v>
      </c>
      <c r="AV24" s="143"/>
      <c r="AW24" s="29">
        <f t="shared" ref="AW24:AW29" si="10">(IF(AS24&gt;0,AS24*$F24*$H24*(1+$H$10)^4,0))+(IF(AU24&gt;0,AU24*$F24*$J24*(1+$H$10)^4,0))</f>
        <v>0</v>
      </c>
      <c r="AX24" s="141"/>
      <c r="AY24" s="143"/>
      <c r="AZ24" s="224">
        <f t="shared" ref="AZ24:AZ29" si="11">SUM(S24+Z24+AG24+AO24+AW24)</f>
        <v>0</v>
      </c>
    </row>
    <row r="25" spans="1:52" ht="18.95" customHeight="1">
      <c r="A25" s="40"/>
      <c r="B25" s="82" t="s">
        <v>56</v>
      </c>
      <c r="C25" s="138">
        <v>0</v>
      </c>
      <c r="D25" s="113" t="s">
        <v>70</v>
      </c>
      <c r="E25" s="112"/>
      <c r="F25" s="99">
        <v>0</v>
      </c>
      <c r="G25" s="85"/>
      <c r="H25" s="100">
        <v>0.5</v>
      </c>
      <c r="I25" s="87"/>
      <c r="J25" s="100">
        <v>1</v>
      </c>
      <c r="K25" s="88"/>
      <c r="L25" s="101">
        <v>0</v>
      </c>
      <c r="M25" s="90"/>
      <c r="N25" s="139"/>
      <c r="O25" s="102">
        <v>0</v>
      </c>
      <c r="P25" s="92"/>
      <c r="Q25" s="102">
        <v>0</v>
      </c>
      <c r="R25" s="140"/>
      <c r="S25" s="29">
        <f t="shared" si="6"/>
        <v>0</v>
      </c>
      <c r="T25" s="141"/>
      <c r="U25" s="142"/>
      <c r="V25" s="102">
        <v>0</v>
      </c>
      <c r="W25" s="92"/>
      <c r="X25" s="102">
        <v>0</v>
      </c>
      <c r="Y25" s="143"/>
      <c r="Z25" s="29">
        <f t="shared" si="7"/>
        <v>0</v>
      </c>
      <c r="AA25" s="141"/>
      <c r="AB25" s="142"/>
      <c r="AC25" s="102">
        <v>0</v>
      </c>
      <c r="AD25" s="92"/>
      <c r="AE25" s="102">
        <v>0</v>
      </c>
      <c r="AF25" s="143"/>
      <c r="AG25" s="29">
        <f t="shared" si="8"/>
        <v>0</v>
      </c>
      <c r="AH25" s="141"/>
      <c r="AI25" s="142"/>
      <c r="AJ25" s="92"/>
      <c r="AK25" s="102">
        <v>0</v>
      </c>
      <c r="AL25" s="92"/>
      <c r="AM25" s="102">
        <v>0</v>
      </c>
      <c r="AN25" s="143"/>
      <c r="AO25" s="29">
        <f t="shared" si="9"/>
        <v>0</v>
      </c>
      <c r="AP25" s="141"/>
      <c r="AQ25" s="142"/>
      <c r="AR25" s="92"/>
      <c r="AS25" s="102">
        <v>0</v>
      </c>
      <c r="AT25" s="92"/>
      <c r="AU25" s="102">
        <v>0</v>
      </c>
      <c r="AV25" s="143"/>
      <c r="AW25" s="29">
        <f t="shared" si="10"/>
        <v>0</v>
      </c>
      <c r="AX25" s="141"/>
      <c r="AY25" s="143"/>
      <c r="AZ25" s="224">
        <f t="shared" si="11"/>
        <v>0</v>
      </c>
    </row>
    <row r="26" spans="1:52" ht="18.95" customHeight="1">
      <c r="A26" s="40"/>
      <c r="B26" s="82" t="s">
        <v>58</v>
      </c>
      <c r="C26" s="138">
        <v>0</v>
      </c>
      <c r="D26" s="113" t="s">
        <v>71</v>
      </c>
      <c r="E26" s="112"/>
      <c r="F26" s="99">
        <v>0</v>
      </c>
      <c r="G26" s="85"/>
      <c r="H26" s="100">
        <v>1</v>
      </c>
      <c r="I26" s="87"/>
      <c r="J26" s="100">
        <v>1</v>
      </c>
      <c r="K26" s="88"/>
      <c r="L26" s="101">
        <v>7.6499999999999999E-2</v>
      </c>
      <c r="M26" s="90"/>
      <c r="N26" s="139"/>
      <c r="O26" s="102">
        <v>0</v>
      </c>
      <c r="P26" s="92"/>
      <c r="Q26" s="102">
        <v>0</v>
      </c>
      <c r="R26" s="140"/>
      <c r="S26" s="29">
        <f t="shared" si="6"/>
        <v>0</v>
      </c>
      <c r="T26" s="141"/>
      <c r="U26" s="142"/>
      <c r="V26" s="102">
        <v>0</v>
      </c>
      <c r="W26" s="92"/>
      <c r="X26" s="102">
        <v>0</v>
      </c>
      <c r="Y26" s="143"/>
      <c r="Z26" s="29">
        <f t="shared" si="7"/>
        <v>0</v>
      </c>
      <c r="AA26" s="141"/>
      <c r="AB26" s="142"/>
      <c r="AC26" s="102">
        <v>0</v>
      </c>
      <c r="AD26" s="92"/>
      <c r="AE26" s="102">
        <v>0</v>
      </c>
      <c r="AF26" s="143"/>
      <c r="AG26" s="29">
        <f t="shared" si="8"/>
        <v>0</v>
      </c>
      <c r="AH26" s="141"/>
      <c r="AI26" s="142"/>
      <c r="AJ26" s="92"/>
      <c r="AK26" s="102">
        <v>0</v>
      </c>
      <c r="AL26" s="92"/>
      <c r="AM26" s="102">
        <v>0</v>
      </c>
      <c r="AN26" s="143"/>
      <c r="AO26" s="29">
        <f t="shared" si="9"/>
        <v>0</v>
      </c>
      <c r="AP26" s="141"/>
      <c r="AQ26" s="142"/>
      <c r="AR26" s="92"/>
      <c r="AS26" s="102">
        <v>0</v>
      </c>
      <c r="AT26" s="92"/>
      <c r="AU26" s="102">
        <v>0</v>
      </c>
      <c r="AV26" s="143"/>
      <c r="AW26" s="29">
        <f t="shared" si="10"/>
        <v>0</v>
      </c>
      <c r="AX26" s="141"/>
      <c r="AY26" s="143"/>
      <c r="AZ26" s="224">
        <f t="shared" si="11"/>
        <v>0</v>
      </c>
    </row>
    <row r="27" spans="1:52" ht="18.95" customHeight="1">
      <c r="A27" s="40"/>
      <c r="B27" s="82" t="s">
        <v>60</v>
      </c>
      <c r="C27" s="138">
        <v>0</v>
      </c>
      <c r="D27" s="113" t="s">
        <v>72</v>
      </c>
      <c r="E27" s="112"/>
      <c r="F27" s="99">
        <v>0</v>
      </c>
      <c r="G27" s="85"/>
      <c r="H27" s="100">
        <v>0.5</v>
      </c>
      <c r="I27" s="87"/>
      <c r="J27" s="100">
        <v>1</v>
      </c>
      <c r="K27" s="88"/>
      <c r="L27" s="101">
        <v>7.6499999999999999E-2</v>
      </c>
      <c r="M27" s="90"/>
      <c r="N27" s="139"/>
      <c r="O27" s="102">
        <v>0</v>
      </c>
      <c r="P27" s="92"/>
      <c r="Q27" s="102">
        <v>0</v>
      </c>
      <c r="R27" s="140"/>
      <c r="S27" s="29">
        <f t="shared" si="6"/>
        <v>0</v>
      </c>
      <c r="T27" s="141"/>
      <c r="U27" s="142"/>
      <c r="V27" s="102">
        <v>0</v>
      </c>
      <c r="W27" s="92"/>
      <c r="X27" s="102">
        <v>0</v>
      </c>
      <c r="Y27" s="143"/>
      <c r="Z27" s="29">
        <f t="shared" si="7"/>
        <v>0</v>
      </c>
      <c r="AA27" s="141"/>
      <c r="AB27" s="142"/>
      <c r="AC27" s="102">
        <v>0</v>
      </c>
      <c r="AD27" s="92"/>
      <c r="AE27" s="102">
        <v>0</v>
      </c>
      <c r="AF27" s="143"/>
      <c r="AG27" s="29">
        <f t="shared" si="8"/>
        <v>0</v>
      </c>
      <c r="AH27" s="141"/>
      <c r="AI27" s="142"/>
      <c r="AJ27" s="92"/>
      <c r="AK27" s="102">
        <v>0</v>
      </c>
      <c r="AL27" s="92"/>
      <c r="AM27" s="102">
        <v>0</v>
      </c>
      <c r="AN27" s="143"/>
      <c r="AO27" s="29">
        <f t="shared" si="9"/>
        <v>0</v>
      </c>
      <c r="AP27" s="141"/>
      <c r="AQ27" s="142"/>
      <c r="AR27" s="92"/>
      <c r="AS27" s="102">
        <v>0</v>
      </c>
      <c r="AT27" s="92"/>
      <c r="AU27" s="102">
        <v>0</v>
      </c>
      <c r="AV27" s="143"/>
      <c r="AW27" s="29">
        <f t="shared" si="10"/>
        <v>0</v>
      </c>
      <c r="AX27" s="141"/>
      <c r="AY27" s="143"/>
      <c r="AZ27" s="224">
        <f t="shared" si="11"/>
        <v>0</v>
      </c>
    </row>
    <row r="28" spans="1:52" ht="18.95" customHeight="1">
      <c r="A28" s="40"/>
      <c r="B28" s="82" t="s">
        <v>62</v>
      </c>
      <c r="C28" s="138">
        <v>0</v>
      </c>
      <c r="D28" s="144" t="s">
        <v>73</v>
      </c>
      <c r="E28" s="112"/>
      <c r="F28" s="99">
        <v>0</v>
      </c>
      <c r="G28" s="85"/>
      <c r="H28" s="100">
        <v>0.5</v>
      </c>
      <c r="I28" s="87"/>
      <c r="J28" s="100">
        <v>1</v>
      </c>
      <c r="K28" s="88"/>
      <c r="L28" s="101">
        <v>0</v>
      </c>
      <c r="M28" s="90"/>
      <c r="N28" s="139"/>
      <c r="O28" s="102">
        <v>0</v>
      </c>
      <c r="P28" s="92"/>
      <c r="Q28" s="102">
        <v>0</v>
      </c>
      <c r="R28" s="140"/>
      <c r="S28" s="29">
        <f t="shared" si="6"/>
        <v>0</v>
      </c>
      <c r="T28" s="141"/>
      <c r="U28" s="142"/>
      <c r="V28" s="102">
        <v>0</v>
      </c>
      <c r="W28" s="92"/>
      <c r="X28" s="102">
        <v>0</v>
      </c>
      <c r="Y28" s="143"/>
      <c r="Z28" s="29">
        <f t="shared" si="7"/>
        <v>0</v>
      </c>
      <c r="AA28" s="141"/>
      <c r="AB28" s="142"/>
      <c r="AC28" s="102">
        <v>0</v>
      </c>
      <c r="AD28" s="92"/>
      <c r="AE28" s="102">
        <v>0</v>
      </c>
      <c r="AF28" s="143"/>
      <c r="AG28" s="29">
        <f t="shared" si="8"/>
        <v>0</v>
      </c>
      <c r="AH28" s="141"/>
      <c r="AI28" s="142"/>
      <c r="AJ28" s="92"/>
      <c r="AK28" s="102">
        <v>0</v>
      </c>
      <c r="AL28" s="92"/>
      <c r="AM28" s="102">
        <v>0</v>
      </c>
      <c r="AN28" s="143"/>
      <c r="AO28" s="29">
        <f t="shared" si="9"/>
        <v>0</v>
      </c>
      <c r="AP28" s="141"/>
      <c r="AQ28" s="142"/>
      <c r="AR28" s="92"/>
      <c r="AS28" s="102">
        <v>0</v>
      </c>
      <c r="AT28" s="92"/>
      <c r="AU28" s="102">
        <v>0</v>
      </c>
      <c r="AV28" s="143"/>
      <c r="AW28" s="29">
        <f t="shared" si="10"/>
        <v>0</v>
      </c>
      <c r="AX28" s="141"/>
      <c r="AY28" s="143"/>
      <c r="AZ28" s="224">
        <f t="shared" si="11"/>
        <v>0</v>
      </c>
    </row>
    <row r="29" spans="1:52" ht="18.95" customHeight="1">
      <c r="A29" s="40"/>
      <c r="B29" s="82" t="s">
        <v>64</v>
      </c>
      <c r="C29" s="138">
        <v>0</v>
      </c>
      <c r="D29" s="113" t="s">
        <v>74</v>
      </c>
      <c r="E29" s="112"/>
      <c r="F29" s="104">
        <v>0</v>
      </c>
      <c r="G29" s="139"/>
      <c r="H29" s="145">
        <v>0.5</v>
      </c>
      <c r="I29" s="146"/>
      <c r="J29" s="145">
        <v>1</v>
      </c>
      <c r="K29" s="139"/>
      <c r="L29" s="105">
        <v>0</v>
      </c>
      <c r="M29" s="90"/>
      <c r="N29" s="139"/>
      <c r="O29" s="106">
        <v>0</v>
      </c>
      <c r="P29" s="92"/>
      <c r="Q29" s="106">
        <v>0</v>
      </c>
      <c r="R29" s="140"/>
      <c r="S29" s="30">
        <f t="shared" si="6"/>
        <v>0</v>
      </c>
      <c r="T29" s="141"/>
      <c r="U29" s="142"/>
      <c r="V29" s="106">
        <v>0</v>
      </c>
      <c r="W29" s="92"/>
      <c r="X29" s="106">
        <v>0</v>
      </c>
      <c r="Y29" s="143"/>
      <c r="Z29" s="30">
        <f t="shared" si="7"/>
        <v>0</v>
      </c>
      <c r="AA29" s="141"/>
      <c r="AB29" s="142"/>
      <c r="AC29" s="106">
        <v>0</v>
      </c>
      <c r="AD29" s="92"/>
      <c r="AE29" s="106">
        <v>0</v>
      </c>
      <c r="AF29" s="143"/>
      <c r="AG29" s="30">
        <f t="shared" si="8"/>
        <v>0</v>
      </c>
      <c r="AH29" s="141"/>
      <c r="AI29" s="142"/>
      <c r="AJ29" s="92"/>
      <c r="AK29" s="106">
        <v>0</v>
      </c>
      <c r="AL29" s="92"/>
      <c r="AM29" s="106">
        <v>0</v>
      </c>
      <c r="AN29" s="143"/>
      <c r="AO29" s="30">
        <f t="shared" si="9"/>
        <v>0</v>
      </c>
      <c r="AP29" s="141"/>
      <c r="AQ29" s="142"/>
      <c r="AR29" s="92"/>
      <c r="AS29" s="106">
        <v>0</v>
      </c>
      <c r="AT29" s="92"/>
      <c r="AU29" s="106">
        <v>0</v>
      </c>
      <c r="AV29" s="143"/>
      <c r="AW29" s="30">
        <f t="shared" si="10"/>
        <v>0</v>
      </c>
      <c r="AX29" s="141"/>
      <c r="AY29" s="143"/>
      <c r="AZ29" s="225">
        <f t="shared" si="11"/>
        <v>0</v>
      </c>
    </row>
    <row r="30" spans="1:52" ht="18.95" customHeight="1">
      <c r="A30" s="40"/>
      <c r="B30" s="107"/>
      <c r="C30" s="108" t="s">
        <v>75</v>
      </c>
      <c r="D30" s="122"/>
      <c r="E30" s="122"/>
      <c r="F30" s="109"/>
      <c r="G30" s="107"/>
      <c r="H30" s="109"/>
      <c r="I30" s="107"/>
      <c r="J30" s="109"/>
      <c r="K30" s="107"/>
      <c r="L30" s="109"/>
      <c r="M30" s="112"/>
      <c r="N30" s="113"/>
      <c r="O30" s="114"/>
      <c r="P30" s="115"/>
      <c r="Q30" s="114"/>
      <c r="R30" s="115"/>
      <c r="S30" s="216">
        <f>SUM(S24:S29)</f>
        <v>0</v>
      </c>
      <c r="T30" s="147"/>
      <c r="U30" s="148"/>
      <c r="V30" s="149"/>
      <c r="W30" s="115"/>
      <c r="X30" s="114"/>
      <c r="Y30" s="150"/>
      <c r="Z30" s="216">
        <f>SUM(Z24:Z29)</f>
        <v>0</v>
      </c>
      <c r="AA30" s="147"/>
      <c r="AB30" s="148"/>
      <c r="AC30" s="149"/>
      <c r="AD30" s="115"/>
      <c r="AE30" s="114"/>
      <c r="AF30" s="150"/>
      <c r="AG30" s="216">
        <f>SUM(AG24:AG29)</f>
        <v>0</v>
      </c>
      <c r="AH30" s="147"/>
      <c r="AI30" s="148"/>
      <c r="AJ30" s="115"/>
      <c r="AK30" s="114"/>
      <c r="AL30" s="115"/>
      <c r="AM30" s="149"/>
      <c r="AN30" s="150"/>
      <c r="AO30" s="216">
        <f>SUM(AO24:AO29)</f>
        <v>0</v>
      </c>
      <c r="AP30" s="147"/>
      <c r="AQ30" s="148"/>
      <c r="AR30" s="115"/>
      <c r="AS30" s="114"/>
      <c r="AT30" s="115"/>
      <c r="AU30" s="149"/>
      <c r="AV30" s="150"/>
      <c r="AW30" s="216">
        <f>SUM(AW24:AW29)</f>
        <v>0</v>
      </c>
      <c r="AX30" s="147"/>
      <c r="AY30" s="148"/>
      <c r="AZ30" s="227">
        <f>SUM(AZ24:AZ29)</f>
        <v>0</v>
      </c>
    </row>
    <row r="31" spans="1:52" ht="12" customHeight="1">
      <c r="A31" s="40"/>
      <c r="B31" s="107"/>
      <c r="C31" s="151"/>
      <c r="D31" s="122"/>
      <c r="E31" s="122"/>
      <c r="F31" s="107"/>
      <c r="G31" s="107"/>
      <c r="H31" s="107"/>
      <c r="I31" s="107"/>
      <c r="J31" s="107"/>
      <c r="K31" s="107"/>
      <c r="L31" s="107"/>
      <c r="M31" s="112"/>
      <c r="N31" s="113"/>
      <c r="O31" s="115"/>
      <c r="P31" s="115"/>
      <c r="Q31" s="115"/>
      <c r="R31" s="115"/>
      <c r="S31" s="152"/>
      <c r="T31" s="141"/>
      <c r="U31" s="143"/>
      <c r="V31" s="153"/>
      <c r="W31" s="115"/>
      <c r="X31" s="115"/>
      <c r="Y31" s="153"/>
      <c r="Z31" s="153"/>
      <c r="AA31" s="141"/>
      <c r="AB31" s="143"/>
      <c r="AC31" s="153"/>
      <c r="AD31" s="115"/>
      <c r="AE31" s="115"/>
      <c r="AF31" s="153"/>
      <c r="AG31" s="153"/>
      <c r="AH31" s="141"/>
      <c r="AI31" s="143"/>
      <c r="AJ31" s="115"/>
      <c r="AK31" s="115"/>
      <c r="AL31" s="115"/>
      <c r="AM31" s="153"/>
      <c r="AN31" s="153"/>
      <c r="AO31" s="153"/>
      <c r="AP31" s="141"/>
      <c r="AQ31" s="143"/>
      <c r="AR31" s="115"/>
      <c r="AS31" s="115"/>
      <c r="AT31" s="115"/>
      <c r="AU31" s="153"/>
      <c r="AV31" s="153"/>
      <c r="AW31" s="153"/>
      <c r="AX31" s="141"/>
      <c r="AY31" s="143"/>
      <c r="AZ31" s="126"/>
    </row>
    <row r="32" spans="1:52" ht="18.95" customHeight="1">
      <c r="A32" s="40"/>
      <c r="B32" s="107"/>
      <c r="C32" s="122" t="s">
        <v>76</v>
      </c>
      <c r="D32" s="107"/>
      <c r="E32" s="107"/>
      <c r="F32" s="107"/>
      <c r="G32" s="107"/>
      <c r="H32" s="107"/>
      <c r="I32" s="107"/>
      <c r="J32" s="107"/>
      <c r="K32" s="107"/>
      <c r="L32" s="107"/>
      <c r="M32" s="112"/>
      <c r="N32" s="113"/>
      <c r="O32" s="115"/>
      <c r="P32" s="115"/>
      <c r="Q32" s="115"/>
      <c r="R32" s="115"/>
      <c r="S32" s="217">
        <f>S21+S30</f>
        <v>0</v>
      </c>
      <c r="T32" s="147"/>
      <c r="U32" s="148"/>
      <c r="V32" s="150"/>
      <c r="W32" s="115"/>
      <c r="X32" s="115"/>
      <c r="Y32" s="150"/>
      <c r="Z32" s="217">
        <f>Z21+Z30</f>
        <v>0</v>
      </c>
      <c r="AA32" s="147"/>
      <c r="AB32" s="148"/>
      <c r="AC32" s="150"/>
      <c r="AD32" s="115"/>
      <c r="AE32" s="115"/>
      <c r="AF32" s="150"/>
      <c r="AG32" s="217">
        <f>AG21+AG30</f>
        <v>0</v>
      </c>
      <c r="AH32" s="147"/>
      <c r="AI32" s="148"/>
      <c r="AJ32" s="115"/>
      <c r="AK32" s="115"/>
      <c r="AL32" s="115"/>
      <c r="AM32" s="150"/>
      <c r="AN32" s="150"/>
      <c r="AO32" s="217">
        <f>AO21+AO30</f>
        <v>0</v>
      </c>
      <c r="AP32" s="147"/>
      <c r="AQ32" s="148"/>
      <c r="AR32" s="115"/>
      <c r="AS32" s="115"/>
      <c r="AT32" s="115"/>
      <c r="AU32" s="150"/>
      <c r="AV32" s="150"/>
      <c r="AW32" s="217">
        <f>AW21+AW30</f>
        <v>0</v>
      </c>
      <c r="AX32" s="147"/>
      <c r="AY32" s="148"/>
      <c r="AZ32" s="224">
        <f>AZ21+AZ30</f>
        <v>0</v>
      </c>
    </row>
    <row r="33" spans="1:52" ht="9" customHeight="1">
      <c r="A33" s="40"/>
      <c r="B33" s="107"/>
      <c r="C33" s="107"/>
      <c r="D33" s="107"/>
      <c r="E33" s="107"/>
      <c r="F33" s="107"/>
      <c r="G33" s="107"/>
      <c r="H33" s="107"/>
      <c r="I33" s="107"/>
      <c r="J33" s="107"/>
      <c r="K33" s="107"/>
      <c r="L33" s="107"/>
      <c r="M33" s="112"/>
      <c r="N33" s="113"/>
      <c r="O33" s="115"/>
      <c r="P33" s="115"/>
      <c r="Q33" s="115"/>
      <c r="R33" s="115"/>
      <c r="S33" s="123"/>
      <c r="T33" s="124"/>
      <c r="U33" s="125"/>
      <c r="V33" s="123"/>
      <c r="W33" s="115"/>
      <c r="X33" s="115"/>
      <c r="Y33" s="123"/>
      <c r="Z33" s="123"/>
      <c r="AA33" s="124"/>
      <c r="AB33" s="125"/>
      <c r="AC33" s="123"/>
      <c r="AD33" s="115"/>
      <c r="AE33" s="115"/>
      <c r="AF33" s="123"/>
      <c r="AG33" s="123"/>
      <c r="AH33" s="124"/>
      <c r="AI33" s="125"/>
      <c r="AJ33" s="115"/>
      <c r="AK33" s="115"/>
      <c r="AL33" s="115"/>
      <c r="AM33" s="123"/>
      <c r="AN33" s="123"/>
      <c r="AO33" s="123"/>
      <c r="AP33" s="124"/>
      <c r="AQ33" s="125"/>
      <c r="AR33" s="115"/>
      <c r="AS33" s="115"/>
      <c r="AT33" s="115"/>
      <c r="AU33" s="123"/>
      <c r="AV33" s="123"/>
      <c r="AW33" s="123"/>
      <c r="AX33" s="124"/>
      <c r="AY33" s="125"/>
      <c r="AZ33" s="126"/>
    </row>
    <row r="34" spans="1:52" ht="30.75" customHeight="1">
      <c r="A34" s="61" t="s">
        <v>77</v>
      </c>
      <c r="B34" s="351" t="s">
        <v>78</v>
      </c>
      <c r="C34" s="352"/>
      <c r="D34" s="353"/>
      <c r="E34" s="353"/>
      <c r="F34" s="354"/>
      <c r="G34" s="62"/>
      <c r="H34" s="62"/>
      <c r="I34" s="62"/>
      <c r="J34" s="62"/>
      <c r="K34" s="62"/>
      <c r="L34" s="154"/>
      <c r="M34" s="155"/>
      <c r="N34" s="156"/>
      <c r="O34" s="41"/>
      <c r="P34" s="41"/>
      <c r="Q34" s="41"/>
      <c r="R34" s="41"/>
      <c r="S34" s="41"/>
      <c r="T34" s="56"/>
      <c r="U34" s="157"/>
      <c r="V34" s="41"/>
      <c r="W34" s="41"/>
      <c r="X34" s="41"/>
      <c r="Y34" s="41"/>
      <c r="Z34" s="41"/>
      <c r="AA34" s="56"/>
      <c r="AB34" s="157"/>
      <c r="AC34" s="41"/>
      <c r="AD34" s="41"/>
      <c r="AE34" s="41"/>
      <c r="AF34" s="41"/>
      <c r="AG34" s="41"/>
      <c r="AH34" s="56"/>
      <c r="AI34" s="157"/>
      <c r="AJ34" s="41"/>
      <c r="AK34" s="41"/>
      <c r="AL34" s="41"/>
      <c r="AM34" s="41"/>
      <c r="AN34" s="41"/>
      <c r="AO34" s="41"/>
      <c r="AP34" s="56"/>
      <c r="AQ34" s="157"/>
      <c r="AR34" s="41"/>
      <c r="AS34" s="41"/>
      <c r="AT34" s="41"/>
      <c r="AU34" s="41"/>
      <c r="AV34" s="41"/>
      <c r="AW34" s="41"/>
      <c r="AX34" s="56"/>
      <c r="AY34" s="157"/>
      <c r="AZ34" s="158"/>
    </row>
    <row r="35" spans="1:52" ht="18.95" customHeight="1">
      <c r="A35" s="40"/>
      <c r="B35" s="122" t="s">
        <v>54</v>
      </c>
      <c r="C35" s="159" t="s">
        <v>65</v>
      </c>
      <c r="D35" s="41"/>
      <c r="E35" s="41"/>
      <c r="F35" s="159" t="str">
        <f t="shared" ref="F35:F40" si="12">C15</f>
        <v xml:space="preserve">PI </v>
      </c>
      <c r="G35" s="159"/>
      <c r="H35" s="159"/>
      <c r="I35" s="159"/>
      <c r="J35" s="159"/>
      <c r="K35" s="159"/>
      <c r="L35" s="41"/>
      <c r="M35" s="56"/>
      <c r="N35" s="157"/>
      <c r="O35" s="41"/>
      <c r="P35" s="41"/>
      <c r="Q35" s="41"/>
      <c r="R35" s="41"/>
      <c r="S35" s="219">
        <f t="shared" ref="S35:S40" si="13">S15*L15</f>
        <v>0</v>
      </c>
      <c r="T35" s="94"/>
      <c r="U35" s="160"/>
      <c r="V35" s="161"/>
      <c r="W35" s="41"/>
      <c r="X35" s="41"/>
      <c r="Y35" s="161"/>
      <c r="Z35" s="219">
        <f t="shared" ref="Z35:Z40" si="14">Z15*L15</f>
        <v>0</v>
      </c>
      <c r="AA35" s="94"/>
      <c r="AB35" s="160"/>
      <c r="AC35" s="161"/>
      <c r="AD35" s="41"/>
      <c r="AE35" s="41"/>
      <c r="AF35" s="161"/>
      <c r="AG35" s="219">
        <f t="shared" ref="AG35:AG40" si="15">AG15*L15</f>
        <v>0</v>
      </c>
      <c r="AH35" s="94"/>
      <c r="AI35" s="160"/>
      <c r="AJ35" s="41"/>
      <c r="AK35" s="41"/>
      <c r="AL35" s="41"/>
      <c r="AM35" s="161"/>
      <c r="AN35" s="161"/>
      <c r="AO35" s="219">
        <f t="shared" ref="AO35:AO40" si="16">AO15*L15</f>
        <v>0</v>
      </c>
      <c r="AP35" s="94"/>
      <c r="AQ35" s="160"/>
      <c r="AR35" s="41"/>
      <c r="AS35" s="41"/>
      <c r="AT35" s="41"/>
      <c r="AU35" s="161"/>
      <c r="AV35" s="161"/>
      <c r="AW35" s="219">
        <f t="shared" ref="AW35:AW40" si="17">AW15*L15</f>
        <v>0</v>
      </c>
      <c r="AX35" s="94"/>
      <c r="AY35" s="97"/>
      <c r="AZ35" s="224">
        <f t="shared" ref="AZ35:AZ46" si="18">SUM(S35+Z35+AG35+AO35+AW35)</f>
        <v>0</v>
      </c>
    </row>
    <row r="36" spans="1:52" ht="18.95" customHeight="1">
      <c r="A36" s="40"/>
      <c r="B36" s="122" t="s">
        <v>56</v>
      </c>
      <c r="C36" s="159" t="s">
        <v>65</v>
      </c>
      <c r="D36" s="41"/>
      <c r="E36" s="41"/>
      <c r="F36" s="159" t="str">
        <f t="shared" si="12"/>
        <v>co1</v>
      </c>
      <c r="G36" s="159"/>
      <c r="H36" s="159"/>
      <c r="I36" s="159"/>
      <c r="J36" s="159"/>
      <c r="K36" s="159"/>
      <c r="L36" s="41"/>
      <c r="M36" s="56"/>
      <c r="N36" s="157"/>
      <c r="O36" s="41"/>
      <c r="P36" s="41"/>
      <c r="Q36" s="41"/>
      <c r="R36" s="41"/>
      <c r="S36" s="219">
        <f t="shared" si="13"/>
        <v>0</v>
      </c>
      <c r="T36" s="94"/>
      <c r="U36" s="160"/>
      <c r="V36" s="161"/>
      <c r="W36" s="41"/>
      <c r="X36" s="41"/>
      <c r="Y36" s="161"/>
      <c r="Z36" s="219">
        <f t="shared" si="14"/>
        <v>0</v>
      </c>
      <c r="AA36" s="94"/>
      <c r="AB36" s="160"/>
      <c r="AC36" s="161"/>
      <c r="AD36" s="41"/>
      <c r="AE36" s="41"/>
      <c r="AF36" s="161"/>
      <c r="AG36" s="219">
        <f t="shared" si="15"/>
        <v>0</v>
      </c>
      <c r="AH36" s="94"/>
      <c r="AI36" s="160"/>
      <c r="AJ36" s="41"/>
      <c r="AK36" s="41"/>
      <c r="AL36" s="41"/>
      <c r="AM36" s="161"/>
      <c r="AN36" s="161"/>
      <c r="AO36" s="219">
        <f t="shared" si="16"/>
        <v>0</v>
      </c>
      <c r="AP36" s="94"/>
      <c r="AQ36" s="160"/>
      <c r="AR36" s="41"/>
      <c r="AS36" s="41"/>
      <c r="AT36" s="41"/>
      <c r="AU36" s="161"/>
      <c r="AV36" s="161"/>
      <c r="AW36" s="219">
        <f t="shared" si="17"/>
        <v>0</v>
      </c>
      <c r="AX36" s="94"/>
      <c r="AY36" s="97"/>
      <c r="AZ36" s="224">
        <f t="shared" si="18"/>
        <v>0</v>
      </c>
    </row>
    <row r="37" spans="1:52" ht="18.95" customHeight="1">
      <c r="A37" s="40"/>
      <c r="B37" s="122" t="s">
        <v>58</v>
      </c>
      <c r="C37" s="159" t="s">
        <v>65</v>
      </c>
      <c r="D37" s="41"/>
      <c r="E37" s="41"/>
      <c r="F37" s="159" t="str">
        <f t="shared" si="12"/>
        <v>co2</v>
      </c>
      <c r="G37" s="159"/>
      <c r="H37" s="159"/>
      <c r="I37" s="159"/>
      <c r="J37" s="159"/>
      <c r="K37" s="159"/>
      <c r="L37" s="41"/>
      <c r="M37" s="56"/>
      <c r="N37" s="157"/>
      <c r="O37" s="41"/>
      <c r="P37" s="41"/>
      <c r="Q37" s="41"/>
      <c r="R37" s="41"/>
      <c r="S37" s="219">
        <f t="shared" si="13"/>
        <v>0</v>
      </c>
      <c r="T37" s="94"/>
      <c r="U37" s="160"/>
      <c r="V37" s="161"/>
      <c r="W37" s="41"/>
      <c r="X37" s="41"/>
      <c r="Y37" s="161"/>
      <c r="Z37" s="219">
        <f t="shared" si="14"/>
        <v>0</v>
      </c>
      <c r="AA37" s="94"/>
      <c r="AB37" s="160"/>
      <c r="AC37" s="161"/>
      <c r="AD37" s="41"/>
      <c r="AE37" s="41"/>
      <c r="AF37" s="161"/>
      <c r="AG37" s="219">
        <f t="shared" si="15"/>
        <v>0</v>
      </c>
      <c r="AH37" s="94"/>
      <c r="AI37" s="160"/>
      <c r="AJ37" s="41"/>
      <c r="AK37" s="41"/>
      <c r="AL37" s="41"/>
      <c r="AM37" s="161"/>
      <c r="AN37" s="161"/>
      <c r="AO37" s="219">
        <f t="shared" si="16"/>
        <v>0</v>
      </c>
      <c r="AP37" s="94"/>
      <c r="AQ37" s="160"/>
      <c r="AR37" s="41"/>
      <c r="AS37" s="41"/>
      <c r="AT37" s="41"/>
      <c r="AU37" s="161"/>
      <c r="AV37" s="161"/>
      <c r="AW37" s="219">
        <f t="shared" si="17"/>
        <v>0</v>
      </c>
      <c r="AX37" s="94"/>
      <c r="AY37" s="97"/>
      <c r="AZ37" s="224">
        <f t="shared" si="18"/>
        <v>0</v>
      </c>
    </row>
    <row r="38" spans="1:52" ht="18.95" customHeight="1">
      <c r="A38" s="40"/>
      <c r="B38" s="122" t="s">
        <v>79</v>
      </c>
      <c r="C38" s="159" t="s">
        <v>65</v>
      </c>
      <c r="D38" s="41"/>
      <c r="E38" s="41"/>
      <c r="F38" s="159" t="str">
        <f t="shared" si="12"/>
        <v>co3</v>
      </c>
      <c r="G38" s="159"/>
      <c r="H38" s="159"/>
      <c r="I38" s="159"/>
      <c r="J38" s="159"/>
      <c r="K38" s="159"/>
      <c r="L38" s="41"/>
      <c r="M38" s="56"/>
      <c r="N38" s="157"/>
      <c r="O38" s="41"/>
      <c r="P38" s="41"/>
      <c r="Q38" s="41"/>
      <c r="R38" s="41"/>
      <c r="S38" s="219">
        <f t="shared" si="13"/>
        <v>0</v>
      </c>
      <c r="T38" s="94"/>
      <c r="U38" s="160"/>
      <c r="V38" s="161"/>
      <c r="W38" s="41"/>
      <c r="X38" s="41"/>
      <c r="Y38" s="161"/>
      <c r="Z38" s="219">
        <f t="shared" si="14"/>
        <v>0</v>
      </c>
      <c r="AA38" s="94"/>
      <c r="AB38" s="160"/>
      <c r="AC38" s="161"/>
      <c r="AD38" s="41"/>
      <c r="AE38" s="41"/>
      <c r="AF38" s="161"/>
      <c r="AG38" s="219">
        <f t="shared" si="15"/>
        <v>0</v>
      </c>
      <c r="AH38" s="94"/>
      <c r="AI38" s="160"/>
      <c r="AJ38" s="41"/>
      <c r="AK38" s="41"/>
      <c r="AL38" s="41"/>
      <c r="AM38" s="161"/>
      <c r="AN38" s="161"/>
      <c r="AO38" s="219">
        <f t="shared" si="16"/>
        <v>0</v>
      </c>
      <c r="AP38" s="94"/>
      <c r="AQ38" s="160"/>
      <c r="AR38" s="41"/>
      <c r="AS38" s="41"/>
      <c r="AT38" s="41"/>
      <c r="AU38" s="161"/>
      <c r="AV38" s="161"/>
      <c r="AW38" s="219">
        <f t="shared" si="17"/>
        <v>0</v>
      </c>
      <c r="AX38" s="94"/>
      <c r="AY38" s="97"/>
      <c r="AZ38" s="224">
        <f t="shared" si="18"/>
        <v>0</v>
      </c>
    </row>
    <row r="39" spans="1:52" ht="18.95" customHeight="1">
      <c r="A39" s="40"/>
      <c r="B39" s="122" t="s">
        <v>80</v>
      </c>
      <c r="C39" s="159" t="s">
        <v>65</v>
      </c>
      <c r="D39" s="41"/>
      <c r="E39" s="41"/>
      <c r="F39" s="159" t="str">
        <f t="shared" si="12"/>
        <v>co4</v>
      </c>
      <c r="G39" s="159"/>
      <c r="H39" s="159"/>
      <c r="I39" s="159"/>
      <c r="J39" s="159"/>
      <c r="K39" s="159"/>
      <c r="L39" s="41"/>
      <c r="M39" s="56"/>
      <c r="N39" s="157"/>
      <c r="O39" s="41"/>
      <c r="P39" s="41"/>
      <c r="Q39" s="41"/>
      <c r="R39" s="41"/>
      <c r="S39" s="219">
        <f t="shared" si="13"/>
        <v>0</v>
      </c>
      <c r="T39" s="94"/>
      <c r="U39" s="160"/>
      <c r="V39" s="161"/>
      <c r="W39" s="41"/>
      <c r="X39" s="41"/>
      <c r="Y39" s="161"/>
      <c r="Z39" s="219">
        <f t="shared" si="14"/>
        <v>0</v>
      </c>
      <c r="AA39" s="94"/>
      <c r="AB39" s="160"/>
      <c r="AC39" s="161"/>
      <c r="AD39" s="41"/>
      <c r="AE39" s="41"/>
      <c r="AF39" s="161"/>
      <c r="AG39" s="219">
        <f t="shared" si="15"/>
        <v>0</v>
      </c>
      <c r="AH39" s="94"/>
      <c r="AI39" s="160"/>
      <c r="AJ39" s="41"/>
      <c r="AK39" s="41"/>
      <c r="AL39" s="41"/>
      <c r="AM39" s="161"/>
      <c r="AN39" s="161"/>
      <c r="AO39" s="219">
        <f t="shared" si="16"/>
        <v>0</v>
      </c>
      <c r="AP39" s="94"/>
      <c r="AQ39" s="160"/>
      <c r="AR39" s="41"/>
      <c r="AS39" s="41"/>
      <c r="AT39" s="41"/>
      <c r="AU39" s="161"/>
      <c r="AV39" s="161"/>
      <c r="AW39" s="219">
        <f t="shared" si="17"/>
        <v>0</v>
      </c>
      <c r="AX39" s="94"/>
      <c r="AY39" s="97"/>
      <c r="AZ39" s="224">
        <f t="shared" si="18"/>
        <v>0</v>
      </c>
    </row>
    <row r="40" spans="1:52" ht="18.95" customHeight="1">
      <c r="A40" s="40"/>
      <c r="B40" s="122" t="s">
        <v>64</v>
      </c>
      <c r="C40" s="159" t="s">
        <v>65</v>
      </c>
      <c r="D40" s="41"/>
      <c r="E40" s="41"/>
      <c r="F40" s="159" t="str">
        <f t="shared" si="12"/>
        <v>Senior Personnel</v>
      </c>
      <c r="G40" s="159"/>
      <c r="H40" s="159"/>
      <c r="I40" s="159"/>
      <c r="J40" s="159"/>
      <c r="K40" s="159"/>
      <c r="L40" s="41"/>
      <c r="M40" s="56"/>
      <c r="N40" s="157"/>
      <c r="O40" s="41"/>
      <c r="P40" s="41"/>
      <c r="Q40" s="41"/>
      <c r="R40" s="41"/>
      <c r="S40" s="219">
        <f t="shared" si="13"/>
        <v>0</v>
      </c>
      <c r="T40" s="94"/>
      <c r="U40" s="160"/>
      <c r="V40" s="161"/>
      <c r="W40" s="41"/>
      <c r="X40" s="41"/>
      <c r="Y40" s="161"/>
      <c r="Z40" s="219">
        <f t="shared" si="14"/>
        <v>0</v>
      </c>
      <c r="AA40" s="94"/>
      <c r="AB40" s="160"/>
      <c r="AC40" s="161"/>
      <c r="AD40" s="41"/>
      <c r="AE40" s="41"/>
      <c r="AF40" s="161"/>
      <c r="AG40" s="219">
        <f t="shared" si="15"/>
        <v>0</v>
      </c>
      <c r="AH40" s="94"/>
      <c r="AI40" s="160"/>
      <c r="AJ40" s="41"/>
      <c r="AK40" s="41"/>
      <c r="AL40" s="41"/>
      <c r="AM40" s="161"/>
      <c r="AN40" s="161"/>
      <c r="AO40" s="219">
        <f t="shared" si="16"/>
        <v>0</v>
      </c>
      <c r="AP40" s="94"/>
      <c r="AQ40" s="160"/>
      <c r="AR40" s="41"/>
      <c r="AS40" s="41"/>
      <c r="AT40" s="41"/>
      <c r="AU40" s="161"/>
      <c r="AV40" s="161"/>
      <c r="AW40" s="219">
        <f t="shared" si="17"/>
        <v>0</v>
      </c>
      <c r="AX40" s="94"/>
      <c r="AY40" s="97"/>
      <c r="AZ40" s="224">
        <f t="shared" si="18"/>
        <v>0</v>
      </c>
    </row>
    <row r="41" spans="1:52" ht="18.95" customHeight="1">
      <c r="A41" s="40"/>
      <c r="B41" s="122" t="s">
        <v>54</v>
      </c>
      <c r="C41" s="159" t="s">
        <v>81</v>
      </c>
      <c r="D41" s="41"/>
      <c r="E41" s="41"/>
      <c r="F41" s="41"/>
      <c r="G41" s="46"/>
      <c r="H41" s="41"/>
      <c r="I41" s="41"/>
      <c r="J41" s="41"/>
      <c r="K41" s="46"/>
      <c r="L41" s="41"/>
      <c r="M41" s="56"/>
      <c r="N41" s="157"/>
      <c r="O41" s="41"/>
      <c r="P41" s="41"/>
      <c r="Q41" s="41"/>
      <c r="R41" s="41"/>
      <c r="S41" s="219">
        <f t="shared" ref="S41:S46" si="19">S24*L24</f>
        <v>0</v>
      </c>
      <c r="T41" s="94"/>
      <c r="U41" s="160"/>
      <c r="V41" s="161"/>
      <c r="W41" s="41"/>
      <c r="X41" s="41"/>
      <c r="Y41" s="161"/>
      <c r="Z41" s="219">
        <f t="shared" ref="Z41:Z46" si="20">Z24*L24</f>
        <v>0</v>
      </c>
      <c r="AA41" s="94"/>
      <c r="AB41" s="160"/>
      <c r="AC41" s="161"/>
      <c r="AD41" s="41"/>
      <c r="AE41" s="41"/>
      <c r="AF41" s="161"/>
      <c r="AG41" s="219">
        <f t="shared" ref="AG41:AG46" si="21">AG24*L24</f>
        <v>0</v>
      </c>
      <c r="AH41" s="94"/>
      <c r="AI41" s="160"/>
      <c r="AJ41" s="41"/>
      <c r="AK41" s="41"/>
      <c r="AL41" s="41"/>
      <c r="AM41" s="161"/>
      <c r="AN41" s="161"/>
      <c r="AO41" s="219">
        <f t="shared" ref="AO41:AO46" si="22">AO24*L24</f>
        <v>0</v>
      </c>
      <c r="AP41" s="94"/>
      <c r="AQ41" s="160"/>
      <c r="AR41" s="41"/>
      <c r="AS41" s="41"/>
      <c r="AT41" s="41"/>
      <c r="AU41" s="161"/>
      <c r="AV41" s="161"/>
      <c r="AW41" s="219">
        <f t="shared" ref="AW41:AW46" si="23">AW24*L24</f>
        <v>0</v>
      </c>
      <c r="AX41" s="94"/>
      <c r="AY41" s="97"/>
      <c r="AZ41" s="224">
        <f t="shared" si="18"/>
        <v>0</v>
      </c>
    </row>
    <row r="42" spans="1:52" ht="18.95" customHeight="1">
      <c r="A42" s="40"/>
      <c r="B42" s="122" t="s">
        <v>56</v>
      </c>
      <c r="C42" s="159" t="s">
        <v>82</v>
      </c>
      <c r="D42" s="41"/>
      <c r="E42" s="41"/>
      <c r="F42" s="41"/>
      <c r="G42" s="46"/>
      <c r="H42" s="41"/>
      <c r="I42" s="41"/>
      <c r="J42" s="41"/>
      <c r="K42" s="46"/>
      <c r="L42" s="41"/>
      <c r="M42" s="56"/>
      <c r="N42" s="157"/>
      <c r="O42" s="41"/>
      <c r="P42" s="41"/>
      <c r="Q42" s="41"/>
      <c r="R42" s="41"/>
      <c r="S42" s="219">
        <f t="shared" si="19"/>
        <v>0</v>
      </c>
      <c r="T42" s="94"/>
      <c r="U42" s="160"/>
      <c r="V42" s="161"/>
      <c r="W42" s="41"/>
      <c r="X42" s="41"/>
      <c r="Y42" s="161"/>
      <c r="Z42" s="219">
        <f t="shared" si="20"/>
        <v>0</v>
      </c>
      <c r="AA42" s="94"/>
      <c r="AB42" s="160"/>
      <c r="AC42" s="161"/>
      <c r="AD42" s="41"/>
      <c r="AE42" s="41"/>
      <c r="AF42" s="161"/>
      <c r="AG42" s="219">
        <f t="shared" si="21"/>
        <v>0</v>
      </c>
      <c r="AH42" s="94"/>
      <c r="AI42" s="160"/>
      <c r="AJ42" s="41"/>
      <c r="AK42" s="41"/>
      <c r="AL42" s="41"/>
      <c r="AM42" s="161"/>
      <c r="AN42" s="161"/>
      <c r="AO42" s="219">
        <f t="shared" si="22"/>
        <v>0</v>
      </c>
      <c r="AP42" s="94"/>
      <c r="AQ42" s="160"/>
      <c r="AR42" s="41"/>
      <c r="AS42" s="41"/>
      <c r="AT42" s="41"/>
      <c r="AU42" s="161"/>
      <c r="AV42" s="161"/>
      <c r="AW42" s="219">
        <f t="shared" si="23"/>
        <v>0</v>
      </c>
      <c r="AX42" s="94"/>
      <c r="AY42" s="97"/>
      <c r="AZ42" s="224">
        <f t="shared" si="18"/>
        <v>0</v>
      </c>
    </row>
    <row r="43" spans="1:52" ht="18.95" customHeight="1">
      <c r="A43" s="40"/>
      <c r="B43" s="122" t="s">
        <v>58</v>
      </c>
      <c r="C43" s="159" t="s">
        <v>83</v>
      </c>
      <c r="D43" s="41"/>
      <c r="E43" s="41"/>
      <c r="F43" s="41"/>
      <c r="G43" s="46"/>
      <c r="H43" s="41"/>
      <c r="I43" s="41"/>
      <c r="J43" s="41"/>
      <c r="K43" s="46"/>
      <c r="L43" s="41"/>
      <c r="M43" s="56"/>
      <c r="N43" s="157"/>
      <c r="O43" s="41"/>
      <c r="P43" s="41"/>
      <c r="Q43" s="41"/>
      <c r="R43" s="41"/>
      <c r="S43" s="219">
        <f t="shared" si="19"/>
        <v>0</v>
      </c>
      <c r="T43" s="94"/>
      <c r="U43" s="160"/>
      <c r="V43" s="161"/>
      <c r="W43" s="41"/>
      <c r="X43" s="41"/>
      <c r="Y43" s="161"/>
      <c r="Z43" s="219">
        <f t="shared" si="20"/>
        <v>0</v>
      </c>
      <c r="AA43" s="94"/>
      <c r="AB43" s="160"/>
      <c r="AC43" s="161"/>
      <c r="AD43" s="41"/>
      <c r="AE43" s="41"/>
      <c r="AF43" s="161"/>
      <c r="AG43" s="219">
        <f t="shared" si="21"/>
        <v>0</v>
      </c>
      <c r="AH43" s="94"/>
      <c r="AI43" s="160"/>
      <c r="AJ43" s="41"/>
      <c r="AK43" s="41"/>
      <c r="AL43" s="41"/>
      <c r="AM43" s="161"/>
      <c r="AN43" s="161"/>
      <c r="AO43" s="219">
        <f t="shared" si="22"/>
        <v>0</v>
      </c>
      <c r="AP43" s="94"/>
      <c r="AQ43" s="160"/>
      <c r="AR43" s="41"/>
      <c r="AS43" s="41"/>
      <c r="AT43" s="41"/>
      <c r="AU43" s="161"/>
      <c r="AV43" s="161"/>
      <c r="AW43" s="219">
        <f t="shared" si="23"/>
        <v>0</v>
      </c>
      <c r="AX43" s="94"/>
      <c r="AY43" s="97"/>
      <c r="AZ43" s="224">
        <f t="shared" si="18"/>
        <v>0</v>
      </c>
    </row>
    <row r="44" spans="1:52" ht="18.95" customHeight="1">
      <c r="A44" s="40"/>
      <c r="B44" s="122" t="s">
        <v>60</v>
      </c>
      <c r="C44" s="159" t="s">
        <v>84</v>
      </c>
      <c r="D44" s="41"/>
      <c r="E44" s="41"/>
      <c r="F44" s="41"/>
      <c r="G44" s="46"/>
      <c r="H44" s="41"/>
      <c r="I44" s="41"/>
      <c r="J44" s="41"/>
      <c r="K44" s="46"/>
      <c r="L44" s="41"/>
      <c r="M44" s="56"/>
      <c r="N44" s="157"/>
      <c r="O44" s="41"/>
      <c r="P44" s="41"/>
      <c r="Q44" s="41"/>
      <c r="R44" s="41"/>
      <c r="S44" s="219">
        <f t="shared" si="19"/>
        <v>0</v>
      </c>
      <c r="T44" s="94"/>
      <c r="U44" s="160"/>
      <c r="V44" s="161"/>
      <c r="W44" s="41"/>
      <c r="X44" s="41"/>
      <c r="Y44" s="161"/>
      <c r="Z44" s="219">
        <f t="shared" si="20"/>
        <v>0</v>
      </c>
      <c r="AA44" s="94"/>
      <c r="AB44" s="160"/>
      <c r="AC44" s="161"/>
      <c r="AD44" s="41"/>
      <c r="AE44" s="41"/>
      <c r="AF44" s="161"/>
      <c r="AG44" s="219">
        <f t="shared" si="21"/>
        <v>0</v>
      </c>
      <c r="AH44" s="94"/>
      <c r="AI44" s="160"/>
      <c r="AJ44" s="41"/>
      <c r="AK44" s="41"/>
      <c r="AL44" s="41"/>
      <c r="AM44" s="161"/>
      <c r="AN44" s="161"/>
      <c r="AO44" s="219">
        <f t="shared" si="22"/>
        <v>0</v>
      </c>
      <c r="AP44" s="94"/>
      <c r="AQ44" s="160"/>
      <c r="AR44" s="41"/>
      <c r="AS44" s="41"/>
      <c r="AT44" s="41"/>
      <c r="AU44" s="161"/>
      <c r="AV44" s="161"/>
      <c r="AW44" s="219">
        <f t="shared" si="23"/>
        <v>0</v>
      </c>
      <c r="AX44" s="94"/>
      <c r="AY44" s="97"/>
      <c r="AZ44" s="224">
        <f t="shared" si="18"/>
        <v>0</v>
      </c>
    </row>
    <row r="45" spans="1:52" ht="18.95" customHeight="1">
      <c r="A45" s="40"/>
      <c r="B45" s="122" t="s">
        <v>62</v>
      </c>
      <c r="C45" s="162" t="s">
        <v>85</v>
      </c>
      <c r="D45" s="41"/>
      <c r="E45" s="41"/>
      <c r="F45" s="41"/>
      <c r="G45" s="46"/>
      <c r="H45" s="41"/>
      <c r="I45" s="41"/>
      <c r="J45" s="41"/>
      <c r="K45" s="46"/>
      <c r="L45" s="41"/>
      <c r="M45" s="56"/>
      <c r="N45" s="157"/>
      <c r="O45" s="41"/>
      <c r="P45" s="41"/>
      <c r="Q45" s="41"/>
      <c r="R45" s="41"/>
      <c r="S45" s="219">
        <f t="shared" si="19"/>
        <v>0</v>
      </c>
      <c r="T45" s="94"/>
      <c r="U45" s="160"/>
      <c r="V45" s="161"/>
      <c r="W45" s="41"/>
      <c r="X45" s="41"/>
      <c r="Y45" s="161"/>
      <c r="Z45" s="219">
        <f t="shared" si="20"/>
        <v>0</v>
      </c>
      <c r="AA45" s="94"/>
      <c r="AB45" s="160"/>
      <c r="AC45" s="161"/>
      <c r="AD45" s="41"/>
      <c r="AE45" s="41"/>
      <c r="AF45" s="161"/>
      <c r="AG45" s="219">
        <f t="shared" si="21"/>
        <v>0</v>
      </c>
      <c r="AH45" s="94"/>
      <c r="AI45" s="160"/>
      <c r="AJ45" s="41"/>
      <c r="AK45" s="41"/>
      <c r="AL45" s="41"/>
      <c r="AM45" s="161"/>
      <c r="AN45" s="161"/>
      <c r="AO45" s="219">
        <f t="shared" si="22"/>
        <v>0</v>
      </c>
      <c r="AP45" s="94"/>
      <c r="AQ45" s="160"/>
      <c r="AR45" s="41"/>
      <c r="AS45" s="41"/>
      <c r="AT45" s="41"/>
      <c r="AU45" s="161"/>
      <c r="AV45" s="161"/>
      <c r="AW45" s="219">
        <f t="shared" si="23"/>
        <v>0</v>
      </c>
      <c r="AX45" s="94"/>
      <c r="AY45" s="97"/>
      <c r="AZ45" s="224">
        <f t="shared" si="18"/>
        <v>0</v>
      </c>
    </row>
    <row r="46" spans="1:52" ht="18.95" customHeight="1">
      <c r="A46" s="40"/>
      <c r="B46" s="122" t="s">
        <v>64</v>
      </c>
      <c r="C46" s="159" t="s">
        <v>86</v>
      </c>
      <c r="D46" s="41"/>
      <c r="E46" s="41"/>
      <c r="F46" s="41"/>
      <c r="G46" s="46"/>
      <c r="H46" s="41"/>
      <c r="I46" s="41"/>
      <c r="J46" s="41"/>
      <c r="K46" s="46"/>
      <c r="L46" s="41"/>
      <c r="M46" s="56"/>
      <c r="N46" s="163"/>
      <c r="O46" s="41"/>
      <c r="P46" s="41"/>
      <c r="Q46" s="41"/>
      <c r="R46" s="41"/>
      <c r="S46" s="220">
        <f t="shared" si="19"/>
        <v>0</v>
      </c>
      <c r="T46" s="94"/>
      <c r="U46" s="160"/>
      <c r="V46" s="161"/>
      <c r="W46" s="41"/>
      <c r="X46" s="41"/>
      <c r="Y46" s="161"/>
      <c r="Z46" s="220">
        <f t="shared" si="20"/>
        <v>0</v>
      </c>
      <c r="AA46" s="94"/>
      <c r="AB46" s="160"/>
      <c r="AC46" s="161"/>
      <c r="AD46" s="41"/>
      <c r="AE46" s="41"/>
      <c r="AF46" s="161"/>
      <c r="AG46" s="220">
        <f t="shared" si="21"/>
        <v>0</v>
      </c>
      <c r="AH46" s="94"/>
      <c r="AI46" s="160"/>
      <c r="AJ46" s="41"/>
      <c r="AK46" s="41"/>
      <c r="AL46" s="41"/>
      <c r="AM46" s="161"/>
      <c r="AN46" s="161"/>
      <c r="AO46" s="220">
        <f t="shared" si="22"/>
        <v>0</v>
      </c>
      <c r="AP46" s="94"/>
      <c r="AQ46" s="160"/>
      <c r="AR46" s="41"/>
      <c r="AS46" s="41"/>
      <c r="AT46" s="41"/>
      <c r="AU46" s="161"/>
      <c r="AV46" s="161"/>
      <c r="AW46" s="220">
        <f t="shared" si="23"/>
        <v>0</v>
      </c>
      <c r="AX46" s="94"/>
      <c r="AY46" s="97"/>
      <c r="AZ46" s="225">
        <f t="shared" si="18"/>
        <v>0</v>
      </c>
    </row>
    <row r="47" spans="1:52" ht="18.95" customHeight="1">
      <c r="A47" s="40"/>
      <c r="B47" s="107"/>
      <c r="C47" s="164" t="s">
        <v>87</v>
      </c>
      <c r="D47" s="154"/>
      <c r="E47" s="154"/>
      <c r="F47" s="41"/>
      <c r="G47" s="46"/>
      <c r="H47" s="41"/>
      <c r="I47" s="41"/>
      <c r="J47" s="41"/>
      <c r="K47" s="46"/>
      <c r="L47" s="41"/>
      <c r="M47" s="56"/>
      <c r="N47" s="163"/>
      <c r="O47" s="41"/>
      <c r="P47" s="41"/>
      <c r="Q47" s="41"/>
      <c r="R47" s="41"/>
      <c r="S47" s="31">
        <f>SUM(S35:S46)</f>
        <v>0</v>
      </c>
      <c r="T47" s="116"/>
      <c r="U47" s="160"/>
      <c r="V47" s="161"/>
      <c r="W47" s="41"/>
      <c r="X47" s="41"/>
      <c r="Y47" s="161"/>
      <c r="Z47" s="31">
        <f>SUM(Z35:Z46)</f>
        <v>0</v>
      </c>
      <c r="AA47" s="116"/>
      <c r="AB47" s="117"/>
      <c r="AC47" s="119"/>
      <c r="AD47" s="41"/>
      <c r="AE47" s="41"/>
      <c r="AF47" s="119"/>
      <c r="AG47" s="31">
        <f>SUM(AG35:AG46)</f>
        <v>0</v>
      </c>
      <c r="AH47" s="116"/>
      <c r="AI47" s="117"/>
      <c r="AJ47" s="41"/>
      <c r="AK47" s="41"/>
      <c r="AL47" s="41"/>
      <c r="AM47" s="119"/>
      <c r="AN47" s="119"/>
      <c r="AO47" s="31">
        <f>SUM(AO35:AO46)</f>
        <v>0</v>
      </c>
      <c r="AP47" s="116"/>
      <c r="AQ47" s="117"/>
      <c r="AR47" s="41"/>
      <c r="AS47" s="41"/>
      <c r="AT47" s="41"/>
      <c r="AU47" s="119"/>
      <c r="AV47" s="119"/>
      <c r="AW47" s="31">
        <f>SUM(AW35:AW46)</f>
        <v>0</v>
      </c>
      <c r="AX47" s="116"/>
      <c r="AY47" s="120"/>
      <c r="AZ47" s="227">
        <f>SUM(AZ35:AZ46)</f>
        <v>0</v>
      </c>
    </row>
    <row r="48" spans="1:52" ht="10.5" customHeight="1">
      <c r="A48" s="40"/>
      <c r="B48" s="107"/>
      <c r="C48" s="154"/>
      <c r="D48" s="154"/>
      <c r="E48" s="154"/>
      <c r="F48" s="41"/>
      <c r="G48" s="46"/>
      <c r="H48" s="41"/>
      <c r="I48" s="41"/>
      <c r="J48" s="41"/>
      <c r="K48" s="46"/>
      <c r="L48" s="41"/>
      <c r="M48" s="56"/>
      <c r="N48" s="163"/>
      <c r="O48" s="41"/>
      <c r="P48" s="41"/>
      <c r="Q48" s="41"/>
      <c r="R48" s="41"/>
      <c r="S48" s="165"/>
      <c r="T48" s="116"/>
      <c r="U48" s="160"/>
      <c r="V48" s="161"/>
      <c r="W48" s="41"/>
      <c r="X48" s="41"/>
      <c r="Y48" s="161"/>
      <c r="Z48" s="165"/>
      <c r="AA48" s="116"/>
      <c r="AB48" s="117"/>
      <c r="AC48" s="119"/>
      <c r="AD48" s="41"/>
      <c r="AE48" s="41"/>
      <c r="AF48" s="119"/>
      <c r="AG48" s="165"/>
      <c r="AH48" s="116"/>
      <c r="AI48" s="117"/>
      <c r="AJ48" s="41"/>
      <c r="AK48" s="41"/>
      <c r="AL48" s="41"/>
      <c r="AM48" s="119"/>
      <c r="AN48" s="119"/>
      <c r="AO48" s="165"/>
      <c r="AP48" s="116"/>
      <c r="AQ48" s="117"/>
      <c r="AR48" s="41"/>
      <c r="AS48" s="41"/>
      <c r="AT48" s="41"/>
      <c r="AU48" s="119"/>
      <c r="AV48" s="119"/>
      <c r="AW48" s="165"/>
      <c r="AX48" s="116"/>
      <c r="AY48" s="120"/>
      <c r="AZ48" s="126"/>
    </row>
    <row r="49" spans="1:52" ht="18.95" customHeight="1">
      <c r="A49" s="166"/>
      <c r="B49" s="154"/>
      <c r="C49" s="164" t="s">
        <v>88</v>
      </c>
      <c r="D49" s="154"/>
      <c r="E49" s="154"/>
      <c r="F49" s="154"/>
      <c r="G49" s="154"/>
      <c r="H49" s="154"/>
      <c r="I49" s="154"/>
      <c r="J49" s="154"/>
      <c r="K49" s="154"/>
      <c r="L49" s="154"/>
      <c r="M49" s="155"/>
      <c r="N49" s="156"/>
      <c r="O49" s="154"/>
      <c r="P49" s="154"/>
      <c r="Q49" s="154"/>
      <c r="R49" s="154"/>
      <c r="S49" s="221">
        <f>SUM(S32+S47)</f>
        <v>0</v>
      </c>
      <c r="T49" s="167"/>
      <c r="U49" s="168"/>
      <c r="V49" s="169"/>
      <c r="W49" s="154"/>
      <c r="X49" s="154"/>
      <c r="Y49" s="169">
        <f>SUM(Y32+Y47)</f>
        <v>0</v>
      </c>
      <c r="Z49" s="221">
        <f>SUM(Z32+Z47)</f>
        <v>0</v>
      </c>
      <c r="AA49" s="167"/>
      <c r="AB49" s="168"/>
      <c r="AC49" s="169"/>
      <c r="AD49" s="154"/>
      <c r="AE49" s="154"/>
      <c r="AF49" s="169">
        <f>SUM(AF32+AF47)</f>
        <v>0</v>
      </c>
      <c r="AG49" s="221">
        <f>SUM(AG32+AG47)</f>
        <v>0</v>
      </c>
      <c r="AH49" s="167"/>
      <c r="AI49" s="168"/>
      <c r="AJ49" s="154"/>
      <c r="AK49" s="154"/>
      <c r="AL49" s="154"/>
      <c r="AM49" s="169"/>
      <c r="AN49" s="169">
        <f>SUM(AN32+AN47)</f>
        <v>0</v>
      </c>
      <c r="AO49" s="221">
        <f>SUM(AO32+AO47)</f>
        <v>0</v>
      </c>
      <c r="AP49" s="167"/>
      <c r="AQ49" s="168"/>
      <c r="AR49" s="154"/>
      <c r="AS49" s="154"/>
      <c r="AT49" s="154"/>
      <c r="AU49" s="169"/>
      <c r="AV49" s="169">
        <f>SUM(AV32+AV47)</f>
        <v>0</v>
      </c>
      <c r="AW49" s="221">
        <f>SUM(AW32+AW47)</f>
        <v>0</v>
      </c>
      <c r="AX49" s="167"/>
      <c r="AY49" s="168"/>
      <c r="AZ49" s="224">
        <f>SUM(S49+Z49+AG49+AO49+AW49)</f>
        <v>0</v>
      </c>
    </row>
    <row r="50" spans="1:52" ht="10.5" customHeight="1">
      <c r="A50" s="40"/>
      <c r="B50" s="41"/>
      <c r="C50" s="154"/>
      <c r="D50" s="41"/>
      <c r="E50" s="41"/>
      <c r="F50" s="41"/>
      <c r="G50" s="46"/>
      <c r="H50" s="41"/>
      <c r="I50" s="41"/>
      <c r="J50" s="41"/>
      <c r="K50" s="46"/>
      <c r="L50" s="41"/>
      <c r="M50" s="56"/>
      <c r="N50" s="157"/>
      <c r="O50" s="41"/>
      <c r="P50" s="41"/>
      <c r="Q50" s="41"/>
      <c r="R50" s="41"/>
      <c r="S50" s="119"/>
      <c r="T50" s="170"/>
      <c r="U50" s="117"/>
      <c r="V50" s="119"/>
      <c r="W50" s="41"/>
      <c r="X50" s="41"/>
      <c r="Y50" s="119"/>
      <c r="Z50" s="119"/>
      <c r="AA50" s="170"/>
      <c r="AB50" s="117"/>
      <c r="AC50" s="119"/>
      <c r="AD50" s="41"/>
      <c r="AE50" s="41"/>
      <c r="AF50" s="119"/>
      <c r="AG50" s="119"/>
      <c r="AH50" s="170"/>
      <c r="AI50" s="117"/>
      <c r="AJ50" s="41"/>
      <c r="AK50" s="41"/>
      <c r="AL50" s="41"/>
      <c r="AM50" s="119"/>
      <c r="AN50" s="119"/>
      <c r="AO50" s="119"/>
      <c r="AP50" s="170"/>
      <c r="AQ50" s="117"/>
      <c r="AR50" s="41"/>
      <c r="AS50" s="41"/>
      <c r="AT50" s="41"/>
      <c r="AU50" s="119"/>
      <c r="AV50" s="119"/>
      <c r="AW50" s="119"/>
      <c r="AX50" s="170"/>
      <c r="AY50" s="117"/>
      <c r="AZ50" s="126"/>
    </row>
    <row r="51" spans="1:52" ht="32.25" customHeight="1">
      <c r="A51" s="61" t="s">
        <v>89</v>
      </c>
      <c r="B51" s="355" t="s">
        <v>90</v>
      </c>
      <c r="C51" s="352"/>
      <c r="D51" s="353"/>
      <c r="E51" s="353"/>
      <c r="F51" s="354"/>
      <c r="G51" s="62"/>
      <c r="H51" s="62"/>
      <c r="I51" s="62"/>
      <c r="J51" s="62"/>
      <c r="K51" s="62"/>
      <c r="L51" s="41"/>
      <c r="M51" s="56"/>
      <c r="N51" s="157"/>
      <c r="O51" s="41"/>
      <c r="P51" s="41"/>
      <c r="Q51" s="41"/>
      <c r="R51" s="41"/>
      <c r="S51" s="161"/>
      <c r="T51" s="171"/>
      <c r="U51" s="160"/>
      <c r="V51" s="161"/>
      <c r="W51" s="41"/>
      <c r="X51" s="41"/>
      <c r="Y51" s="161"/>
      <c r="Z51" s="161"/>
      <c r="AA51" s="171"/>
      <c r="AB51" s="160"/>
      <c r="AC51" s="161"/>
      <c r="AD51" s="41"/>
      <c r="AE51" s="41"/>
      <c r="AF51" s="161"/>
      <c r="AG51" s="161"/>
      <c r="AH51" s="171"/>
      <c r="AI51" s="160"/>
      <c r="AJ51" s="41"/>
      <c r="AK51" s="41"/>
      <c r="AL51" s="41"/>
      <c r="AM51" s="161"/>
      <c r="AN51" s="161"/>
      <c r="AO51" s="161"/>
      <c r="AP51" s="171"/>
      <c r="AQ51" s="160"/>
      <c r="AR51" s="41"/>
      <c r="AS51" s="41"/>
      <c r="AT51" s="41"/>
      <c r="AU51" s="161"/>
      <c r="AV51" s="161"/>
      <c r="AW51" s="161"/>
      <c r="AX51" s="171"/>
      <c r="AY51" s="160"/>
      <c r="AZ51" s="126"/>
    </row>
    <row r="52" spans="1:52" ht="18.95" customHeight="1">
      <c r="A52" s="40"/>
      <c r="B52" s="41"/>
      <c r="C52" s="365" t="s">
        <v>91</v>
      </c>
      <c r="D52" s="366"/>
      <c r="E52" s="366"/>
      <c r="F52" s="366"/>
      <c r="G52" s="366"/>
      <c r="H52" s="366"/>
      <c r="I52" s="366"/>
      <c r="J52" s="366"/>
      <c r="K52" s="366"/>
      <c r="L52" s="366"/>
      <c r="M52" s="56"/>
      <c r="N52" s="157"/>
      <c r="O52" s="41"/>
      <c r="P52" s="41"/>
      <c r="Q52" s="41"/>
      <c r="R52" s="41"/>
      <c r="S52" s="172">
        <v>0</v>
      </c>
      <c r="T52" s="171"/>
      <c r="U52" s="160"/>
      <c r="V52" s="161"/>
      <c r="W52" s="41"/>
      <c r="X52" s="41"/>
      <c r="Y52" s="161"/>
      <c r="Z52" s="172">
        <v>0</v>
      </c>
      <c r="AA52" s="171"/>
      <c r="AB52" s="160"/>
      <c r="AC52" s="161"/>
      <c r="AD52" s="41"/>
      <c r="AE52" s="41"/>
      <c r="AF52" s="161"/>
      <c r="AG52" s="172">
        <v>0</v>
      </c>
      <c r="AH52" s="171"/>
      <c r="AI52" s="160"/>
      <c r="AJ52" s="41"/>
      <c r="AK52" s="41"/>
      <c r="AL52" s="41"/>
      <c r="AM52" s="161"/>
      <c r="AN52" s="161"/>
      <c r="AO52" s="172">
        <v>0</v>
      </c>
      <c r="AP52" s="171"/>
      <c r="AQ52" s="160"/>
      <c r="AR52" s="41"/>
      <c r="AS52" s="41"/>
      <c r="AT52" s="41"/>
      <c r="AU52" s="161"/>
      <c r="AV52" s="161"/>
      <c r="AW52" s="172">
        <v>0</v>
      </c>
      <c r="AX52" s="171"/>
      <c r="AY52" s="160"/>
      <c r="AZ52" s="224">
        <f>SUM(S52+Z52+AG52+AO52+AW52)</f>
        <v>0</v>
      </c>
    </row>
    <row r="53" spans="1:52" ht="18.95" customHeight="1">
      <c r="A53" s="40"/>
      <c r="B53" s="41"/>
      <c r="C53" s="365" t="s">
        <v>92</v>
      </c>
      <c r="D53" s="366"/>
      <c r="E53" s="366"/>
      <c r="F53" s="366"/>
      <c r="G53" s="366"/>
      <c r="H53" s="366"/>
      <c r="I53" s="366"/>
      <c r="J53" s="366"/>
      <c r="K53" s="366"/>
      <c r="L53" s="366"/>
      <c r="M53" s="56"/>
      <c r="N53" s="157"/>
      <c r="O53" s="41"/>
      <c r="P53" s="41"/>
      <c r="Q53" s="41"/>
      <c r="R53" s="41"/>
      <c r="S53" s="172">
        <v>0</v>
      </c>
      <c r="T53" s="171"/>
      <c r="U53" s="160"/>
      <c r="V53" s="161"/>
      <c r="W53" s="41"/>
      <c r="X53" s="41"/>
      <c r="Y53" s="161"/>
      <c r="Z53" s="172">
        <v>0</v>
      </c>
      <c r="AA53" s="171"/>
      <c r="AB53" s="160"/>
      <c r="AC53" s="161"/>
      <c r="AD53" s="41"/>
      <c r="AE53" s="41"/>
      <c r="AF53" s="161"/>
      <c r="AG53" s="172">
        <v>0</v>
      </c>
      <c r="AH53" s="171"/>
      <c r="AI53" s="160"/>
      <c r="AJ53" s="41"/>
      <c r="AK53" s="41"/>
      <c r="AL53" s="41"/>
      <c r="AM53" s="161"/>
      <c r="AN53" s="161"/>
      <c r="AO53" s="172">
        <v>0</v>
      </c>
      <c r="AP53" s="171"/>
      <c r="AQ53" s="160"/>
      <c r="AR53" s="41"/>
      <c r="AS53" s="41"/>
      <c r="AT53" s="41"/>
      <c r="AU53" s="161"/>
      <c r="AV53" s="161"/>
      <c r="AW53" s="172">
        <v>0</v>
      </c>
      <c r="AX53" s="171"/>
      <c r="AY53" s="160"/>
      <c r="AZ53" s="224">
        <f>SUM(S53+Z53+AG53+AO53+AW53)</f>
        <v>0</v>
      </c>
    </row>
    <row r="54" spans="1:52" ht="18.95" customHeight="1">
      <c r="A54" s="40"/>
      <c r="B54" s="41"/>
      <c r="C54" s="365" t="s">
        <v>93</v>
      </c>
      <c r="D54" s="366"/>
      <c r="E54" s="366"/>
      <c r="F54" s="366"/>
      <c r="G54" s="366"/>
      <c r="H54" s="366"/>
      <c r="I54" s="366"/>
      <c r="J54" s="366"/>
      <c r="K54" s="366"/>
      <c r="L54" s="366"/>
      <c r="M54" s="56"/>
      <c r="N54" s="157"/>
      <c r="O54" s="41"/>
      <c r="P54" s="41"/>
      <c r="Q54" s="41"/>
      <c r="R54" s="41"/>
      <c r="S54" s="172">
        <v>0</v>
      </c>
      <c r="T54" s="94"/>
      <c r="U54" s="160"/>
      <c r="V54" s="161"/>
      <c r="W54" s="41"/>
      <c r="X54" s="41"/>
      <c r="Y54" s="161"/>
      <c r="Z54" s="172">
        <v>0</v>
      </c>
      <c r="AA54" s="94"/>
      <c r="AB54" s="160"/>
      <c r="AC54" s="161"/>
      <c r="AD54" s="41"/>
      <c r="AE54" s="41"/>
      <c r="AF54" s="161"/>
      <c r="AG54" s="172">
        <v>0</v>
      </c>
      <c r="AH54" s="94"/>
      <c r="AI54" s="160"/>
      <c r="AJ54" s="41"/>
      <c r="AK54" s="41"/>
      <c r="AL54" s="41"/>
      <c r="AM54" s="161"/>
      <c r="AN54" s="161"/>
      <c r="AO54" s="172">
        <v>0</v>
      </c>
      <c r="AP54" s="94"/>
      <c r="AQ54" s="160"/>
      <c r="AR54" s="41"/>
      <c r="AS54" s="41"/>
      <c r="AT54" s="41"/>
      <c r="AU54" s="161"/>
      <c r="AV54" s="161"/>
      <c r="AW54" s="172">
        <v>0</v>
      </c>
      <c r="AX54" s="94"/>
      <c r="AY54" s="97"/>
      <c r="AZ54" s="225">
        <f>SUM(S54+Z54+AG54+AO54+AW54)</f>
        <v>0</v>
      </c>
    </row>
    <row r="55" spans="1:52" ht="18.95" customHeight="1">
      <c r="A55" s="166"/>
      <c r="B55" s="154"/>
      <c r="C55" s="164" t="s">
        <v>94</v>
      </c>
      <c r="D55" s="154"/>
      <c r="E55" s="154"/>
      <c r="F55" s="154"/>
      <c r="G55" s="154"/>
      <c r="H55" s="154"/>
      <c r="I55" s="154"/>
      <c r="J55" s="154"/>
      <c r="K55" s="154"/>
      <c r="L55" s="154"/>
      <c r="M55" s="155"/>
      <c r="N55" s="156"/>
      <c r="O55" s="154"/>
      <c r="P55" s="154"/>
      <c r="Q55" s="154"/>
      <c r="R55" s="154"/>
      <c r="S55" s="222">
        <f>SUM(S52:S54)</f>
        <v>0</v>
      </c>
      <c r="T55" s="167"/>
      <c r="U55" s="168"/>
      <c r="V55" s="169"/>
      <c r="W55" s="154"/>
      <c r="X55" s="154"/>
      <c r="Y55" s="169">
        <f>SUM(Y38+Y53)</f>
        <v>0</v>
      </c>
      <c r="Z55" s="222">
        <f>SUM(Z52:Z54)</f>
        <v>0</v>
      </c>
      <c r="AA55" s="167"/>
      <c r="AB55" s="168"/>
      <c r="AC55" s="169"/>
      <c r="AD55" s="154"/>
      <c r="AE55" s="154"/>
      <c r="AF55" s="169">
        <f>SUM(AF38+AF53)</f>
        <v>0</v>
      </c>
      <c r="AG55" s="222">
        <f>SUM(AG52:AG54)</f>
        <v>0</v>
      </c>
      <c r="AH55" s="167"/>
      <c r="AI55" s="168"/>
      <c r="AJ55" s="154"/>
      <c r="AK55" s="154"/>
      <c r="AL55" s="154"/>
      <c r="AM55" s="169"/>
      <c r="AN55" s="169">
        <f>SUM(AN38+AN53)</f>
        <v>0</v>
      </c>
      <c r="AO55" s="222">
        <f>SUM(AO52:AO54)</f>
        <v>0</v>
      </c>
      <c r="AP55" s="167"/>
      <c r="AQ55" s="168"/>
      <c r="AR55" s="154"/>
      <c r="AS55" s="154"/>
      <c r="AT55" s="154"/>
      <c r="AU55" s="169"/>
      <c r="AV55" s="169">
        <f>SUM(AV38+AV53)</f>
        <v>0</v>
      </c>
      <c r="AW55" s="222">
        <f>SUM(AW52:AW54)</f>
        <v>0</v>
      </c>
      <c r="AX55" s="167"/>
      <c r="AY55" s="168"/>
      <c r="AZ55" s="227">
        <f>SUM(S55+Z55+AG55+AO55+AW55)</f>
        <v>0</v>
      </c>
    </row>
    <row r="56" spans="1:52" ht="18.95" customHeight="1">
      <c r="A56" s="173" t="s">
        <v>95</v>
      </c>
      <c r="B56" s="164" t="s">
        <v>96</v>
      </c>
      <c r="C56" s="41"/>
      <c r="D56" s="41"/>
      <c r="E56" s="41"/>
      <c r="F56" s="41"/>
      <c r="G56" s="46"/>
      <c r="H56" s="41"/>
      <c r="I56" s="41"/>
      <c r="J56" s="41"/>
      <c r="K56" s="46"/>
      <c r="L56" s="41"/>
      <c r="M56" s="56"/>
      <c r="N56" s="157"/>
      <c r="O56" s="41"/>
      <c r="P56" s="41"/>
      <c r="Q56" s="41"/>
      <c r="R56" s="41"/>
      <c r="S56" s="174"/>
      <c r="T56" s="94"/>
      <c r="U56" s="125"/>
      <c r="V56" s="123"/>
      <c r="W56" s="41"/>
      <c r="X56" s="41"/>
      <c r="Y56" s="123"/>
      <c r="Z56" s="174"/>
      <c r="AA56" s="94"/>
      <c r="AB56" s="125"/>
      <c r="AC56" s="123"/>
      <c r="AD56" s="41"/>
      <c r="AE56" s="41"/>
      <c r="AF56" s="123"/>
      <c r="AG56" s="174"/>
      <c r="AH56" s="94"/>
      <c r="AI56" s="125"/>
      <c r="AJ56" s="41"/>
      <c r="AK56" s="41"/>
      <c r="AL56" s="41"/>
      <c r="AM56" s="123"/>
      <c r="AN56" s="123"/>
      <c r="AO56" s="174"/>
      <c r="AP56" s="94"/>
      <c r="AQ56" s="125"/>
      <c r="AR56" s="41"/>
      <c r="AS56" s="41"/>
      <c r="AT56" s="41"/>
      <c r="AU56" s="123"/>
      <c r="AV56" s="123"/>
      <c r="AW56" s="174"/>
      <c r="AX56" s="94"/>
      <c r="AY56" s="97"/>
      <c r="AZ56" s="126"/>
    </row>
    <row r="57" spans="1:52" ht="18.95" customHeight="1">
      <c r="A57" s="40"/>
      <c r="B57" s="164" t="s">
        <v>54</v>
      </c>
      <c r="C57" s="107" t="s">
        <v>97</v>
      </c>
      <c r="D57" s="41"/>
      <c r="E57" s="41"/>
      <c r="F57" s="41"/>
      <c r="G57" s="46"/>
      <c r="H57" s="41"/>
      <c r="I57" s="41"/>
      <c r="J57" s="41"/>
      <c r="K57" s="46"/>
      <c r="L57" s="154"/>
      <c r="M57" s="155"/>
      <c r="N57" s="156"/>
      <c r="O57" s="41"/>
      <c r="P57" s="41"/>
      <c r="Q57" s="41"/>
      <c r="R57" s="41"/>
      <c r="S57" s="172">
        <v>0</v>
      </c>
      <c r="T57" s="94"/>
      <c r="U57" s="175"/>
      <c r="V57" s="176"/>
      <c r="W57" s="41"/>
      <c r="X57" s="41"/>
      <c r="Y57" s="176"/>
      <c r="Z57" s="172">
        <v>0</v>
      </c>
      <c r="AA57" s="94"/>
      <c r="AB57" s="175"/>
      <c r="AC57" s="176"/>
      <c r="AD57" s="41"/>
      <c r="AE57" s="41"/>
      <c r="AF57" s="176"/>
      <c r="AG57" s="172">
        <v>0</v>
      </c>
      <c r="AH57" s="94"/>
      <c r="AI57" s="175"/>
      <c r="AJ57" s="41"/>
      <c r="AK57" s="41"/>
      <c r="AL57" s="41"/>
      <c r="AM57" s="176"/>
      <c r="AN57" s="176"/>
      <c r="AO57" s="172">
        <v>0</v>
      </c>
      <c r="AP57" s="94"/>
      <c r="AQ57" s="175"/>
      <c r="AR57" s="41"/>
      <c r="AS57" s="41"/>
      <c r="AT57" s="41"/>
      <c r="AU57" s="176"/>
      <c r="AV57" s="176"/>
      <c r="AW57" s="172">
        <v>0</v>
      </c>
      <c r="AX57" s="94"/>
      <c r="AY57" s="97"/>
      <c r="AZ57" s="224">
        <f>SUM(S57+Z57+AG57+AO57+AW57)</f>
        <v>0</v>
      </c>
    </row>
    <row r="58" spans="1:52" ht="18.95" customHeight="1">
      <c r="A58" s="40"/>
      <c r="B58" s="164" t="s">
        <v>56</v>
      </c>
      <c r="C58" s="159" t="s">
        <v>98</v>
      </c>
      <c r="D58" s="41"/>
      <c r="E58" s="41"/>
      <c r="F58" s="41"/>
      <c r="G58" s="46"/>
      <c r="H58" s="41"/>
      <c r="I58" s="41"/>
      <c r="J58" s="41"/>
      <c r="K58" s="46"/>
      <c r="L58" s="154"/>
      <c r="M58" s="155"/>
      <c r="N58" s="156"/>
      <c r="O58" s="41"/>
      <c r="P58" s="41"/>
      <c r="Q58" s="41"/>
      <c r="R58" s="41"/>
      <c r="S58" s="177">
        <v>0</v>
      </c>
      <c r="T58" s="94"/>
      <c r="U58" s="175"/>
      <c r="V58" s="176"/>
      <c r="W58" s="41"/>
      <c r="X58" s="41"/>
      <c r="Y58" s="176"/>
      <c r="Z58" s="177">
        <v>0</v>
      </c>
      <c r="AA58" s="94"/>
      <c r="AB58" s="175"/>
      <c r="AC58" s="176"/>
      <c r="AD58" s="41"/>
      <c r="AE58" s="41"/>
      <c r="AF58" s="176"/>
      <c r="AG58" s="177">
        <v>0</v>
      </c>
      <c r="AH58" s="94"/>
      <c r="AI58" s="175"/>
      <c r="AJ58" s="41"/>
      <c r="AK58" s="41"/>
      <c r="AL58" s="41"/>
      <c r="AM58" s="176"/>
      <c r="AN58" s="176"/>
      <c r="AO58" s="177">
        <v>0</v>
      </c>
      <c r="AP58" s="94"/>
      <c r="AQ58" s="175"/>
      <c r="AR58" s="41"/>
      <c r="AS58" s="41"/>
      <c r="AT58" s="41"/>
      <c r="AU58" s="176"/>
      <c r="AV58" s="176"/>
      <c r="AW58" s="177">
        <v>0</v>
      </c>
      <c r="AX58" s="94"/>
      <c r="AY58" s="97"/>
      <c r="AZ58" s="225">
        <f>SUM(S58+Z58+AG58+AO58+AW58)</f>
        <v>0</v>
      </c>
    </row>
    <row r="59" spans="1:52" ht="18.95" customHeight="1">
      <c r="A59" s="40"/>
      <c r="B59" s="41"/>
      <c r="C59" s="164" t="s">
        <v>99</v>
      </c>
      <c r="D59" s="41"/>
      <c r="E59" s="41"/>
      <c r="F59" s="41"/>
      <c r="G59" s="46"/>
      <c r="H59" s="41"/>
      <c r="I59" s="41"/>
      <c r="J59" s="41"/>
      <c r="K59" s="46"/>
      <c r="L59" s="41"/>
      <c r="M59" s="56"/>
      <c r="N59" s="157"/>
      <c r="O59" s="41"/>
      <c r="P59" s="41"/>
      <c r="Q59" s="41"/>
      <c r="R59" s="41"/>
      <c r="S59" s="31">
        <f>SUM(S57:S58)</f>
        <v>0</v>
      </c>
      <c r="T59" s="116"/>
      <c r="U59" s="178"/>
      <c r="V59" s="179"/>
      <c r="W59" s="41"/>
      <c r="X59" s="41"/>
      <c r="Y59" s="179"/>
      <c r="Z59" s="31">
        <f>SUM(Z57:Z58)</f>
        <v>0</v>
      </c>
      <c r="AA59" s="116"/>
      <c r="AB59" s="178"/>
      <c r="AC59" s="179"/>
      <c r="AD59" s="41"/>
      <c r="AE59" s="41"/>
      <c r="AF59" s="179"/>
      <c r="AG59" s="31">
        <f>SUM(AG57:AG58)</f>
        <v>0</v>
      </c>
      <c r="AH59" s="116"/>
      <c r="AI59" s="178"/>
      <c r="AJ59" s="41"/>
      <c r="AK59" s="41"/>
      <c r="AL59" s="41"/>
      <c r="AM59" s="179"/>
      <c r="AN59" s="179"/>
      <c r="AO59" s="31">
        <f>SUM(AO57:AO58)</f>
        <v>0</v>
      </c>
      <c r="AP59" s="116"/>
      <c r="AQ59" s="178"/>
      <c r="AR59" s="41"/>
      <c r="AS59" s="41"/>
      <c r="AT59" s="41"/>
      <c r="AU59" s="179"/>
      <c r="AV59" s="179"/>
      <c r="AW59" s="31">
        <f>SUM(AW57:AW58)</f>
        <v>0</v>
      </c>
      <c r="AX59" s="116"/>
      <c r="AY59" s="120"/>
      <c r="AZ59" s="227">
        <f>SUM(AZ57:AZ58)</f>
        <v>0</v>
      </c>
    </row>
    <row r="60" spans="1:52" ht="10.5" customHeight="1">
      <c r="A60" s="40"/>
      <c r="B60" s="41"/>
      <c r="C60" s="41"/>
      <c r="D60" s="41"/>
      <c r="E60" s="41"/>
      <c r="F60" s="41"/>
      <c r="G60" s="46"/>
      <c r="H60" s="41"/>
      <c r="I60" s="41"/>
      <c r="J60" s="41"/>
      <c r="K60" s="46"/>
      <c r="L60" s="41"/>
      <c r="M60" s="56"/>
      <c r="N60" s="157"/>
      <c r="O60" s="41"/>
      <c r="P60" s="41"/>
      <c r="Q60" s="41"/>
      <c r="R60" s="41"/>
      <c r="S60" s="174"/>
      <c r="T60" s="94"/>
      <c r="U60" s="125"/>
      <c r="V60" s="123"/>
      <c r="W60" s="41"/>
      <c r="X60" s="41"/>
      <c r="Y60" s="123"/>
      <c r="Z60" s="174"/>
      <c r="AA60" s="94"/>
      <c r="AB60" s="125"/>
      <c r="AC60" s="123"/>
      <c r="AD60" s="41"/>
      <c r="AE60" s="41"/>
      <c r="AF60" s="123"/>
      <c r="AG60" s="174"/>
      <c r="AH60" s="94"/>
      <c r="AI60" s="125"/>
      <c r="AJ60" s="41"/>
      <c r="AK60" s="41"/>
      <c r="AL60" s="41"/>
      <c r="AM60" s="123"/>
      <c r="AN60" s="123"/>
      <c r="AO60" s="174"/>
      <c r="AP60" s="94"/>
      <c r="AQ60" s="125"/>
      <c r="AR60" s="41"/>
      <c r="AS60" s="41"/>
      <c r="AT60" s="41"/>
      <c r="AU60" s="123"/>
      <c r="AV60" s="123"/>
      <c r="AW60" s="174"/>
      <c r="AX60" s="94"/>
      <c r="AY60" s="97"/>
      <c r="AZ60" s="126"/>
    </row>
    <row r="61" spans="1:52" ht="18.95" customHeight="1">
      <c r="A61" s="173" t="s">
        <v>100</v>
      </c>
      <c r="B61" s="164" t="s">
        <v>101</v>
      </c>
      <c r="C61" s="41"/>
      <c r="D61" s="154"/>
      <c r="E61" s="41"/>
      <c r="F61" s="41"/>
      <c r="G61" s="46"/>
      <c r="H61" s="41"/>
      <c r="I61" s="41"/>
      <c r="J61" s="41"/>
      <c r="K61" s="46"/>
      <c r="L61" s="180"/>
      <c r="M61" s="56"/>
      <c r="N61" s="157"/>
      <c r="O61" s="41"/>
      <c r="P61" s="41"/>
      <c r="Q61" s="41"/>
      <c r="R61" s="41"/>
      <c r="S61" s="174"/>
      <c r="T61" s="94"/>
      <c r="U61" s="125"/>
      <c r="V61" s="123"/>
      <c r="W61" s="41"/>
      <c r="X61" s="41"/>
      <c r="Y61" s="123"/>
      <c r="Z61" s="174"/>
      <c r="AA61" s="94"/>
      <c r="AB61" s="125"/>
      <c r="AC61" s="123"/>
      <c r="AD61" s="41"/>
      <c r="AE61" s="41"/>
      <c r="AF61" s="123"/>
      <c r="AG61" s="174"/>
      <c r="AH61" s="94"/>
      <c r="AI61" s="125"/>
      <c r="AJ61" s="41"/>
      <c r="AK61" s="41"/>
      <c r="AL61" s="41"/>
      <c r="AM61" s="123"/>
      <c r="AN61" s="123"/>
      <c r="AO61" s="174"/>
      <c r="AP61" s="94"/>
      <c r="AQ61" s="125"/>
      <c r="AR61" s="41"/>
      <c r="AS61" s="41"/>
      <c r="AT61" s="41"/>
      <c r="AU61" s="123"/>
      <c r="AV61" s="123"/>
      <c r="AW61" s="174"/>
      <c r="AX61" s="94"/>
      <c r="AY61" s="97"/>
      <c r="AZ61" s="126"/>
    </row>
    <row r="62" spans="1:52" ht="18.95" customHeight="1">
      <c r="A62" s="40"/>
      <c r="B62" s="181" t="s">
        <v>54</v>
      </c>
      <c r="C62" s="159" t="s">
        <v>102</v>
      </c>
      <c r="D62" s="41"/>
      <c r="E62" s="41"/>
      <c r="F62" s="128"/>
      <c r="G62" s="182"/>
      <c r="H62" s="182"/>
      <c r="I62" s="182"/>
      <c r="J62" s="182"/>
      <c r="K62" s="182"/>
      <c r="L62" s="183" t="s">
        <v>103</v>
      </c>
      <c r="M62" s="56"/>
      <c r="N62" s="157"/>
      <c r="O62" s="41"/>
      <c r="P62" s="41"/>
      <c r="Q62" s="41"/>
      <c r="R62" s="41"/>
      <c r="S62" s="172">
        <v>0</v>
      </c>
      <c r="T62" s="94"/>
      <c r="U62" s="97"/>
      <c r="V62" s="174"/>
      <c r="W62" s="41"/>
      <c r="X62" s="41"/>
      <c r="Y62" s="174"/>
      <c r="Z62" s="172">
        <v>0</v>
      </c>
      <c r="AA62" s="94"/>
      <c r="AB62" s="97"/>
      <c r="AC62" s="174"/>
      <c r="AD62" s="41"/>
      <c r="AE62" s="41"/>
      <c r="AF62" s="174"/>
      <c r="AG62" s="172">
        <v>0</v>
      </c>
      <c r="AH62" s="94"/>
      <c r="AI62" s="97"/>
      <c r="AJ62" s="41"/>
      <c r="AK62" s="41"/>
      <c r="AL62" s="41"/>
      <c r="AM62" s="174"/>
      <c r="AN62" s="174"/>
      <c r="AO62" s="172">
        <v>0</v>
      </c>
      <c r="AP62" s="94"/>
      <c r="AQ62" s="97"/>
      <c r="AR62" s="41"/>
      <c r="AS62" s="41"/>
      <c r="AT62" s="41"/>
      <c r="AU62" s="174"/>
      <c r="AV62" s="174"/>
      <c r="AW62" s="172">
        <v>0</v>
      </c>
      <c r="AX62" s="94"/>
      <c r="AY62" s="97"/>
      <c r="AZ62" s="224">
        <f>SUM(S62+Z62+AG62+AO62+AW62)</f>
        <v>0</v>
      </c>
    </row>
    <row r="63" spans="1:52" ht="18.95" customHeight="1">
      <c r="A63" s="40"/>
      <c r="B63" s="181" t="s">
        <v>56</v>
      </c>
      <c r="C63" s="159" t="s">
        <v>104</v>
      </c>
      <c r="D63" s="41"/>
      <c r="E63" s="41"/>
      <c r="F63" s="128"/>
      <c r="G63" s="182"/>
      <c r="H63" s="182"/>
      <c r="I63" s="182"/>
      <c r="J63" s="182"/>
      <c r="K63" s="182"/>
      <c r="L63" s="183" t="s">
        <v>103</v>
      </c>
      <c r="M63" s="56"/>
      <c r="N63" s="157"/>
      <c r="O63" s="41"/>
      <c r="P63" s="41"/>
      <c r="Q63" s="41"/>
      <c r="R63" s="41"/>
      <c r="S63" s="172">
        <v>0</v>
      </c>
      <c r="T63" s="94"/>
      <c r="U63" s="97"/>
      <c r="V63" s="174"/>
      <c r="W63" s="41"/>
      <c r="X63" s="41"/>
      <c r="Y63" s="174"/>
      <c r="Z63" s="172">
        <v>0</v>
      </c>
      <c r="AA63" s="94"/>
      <c r="AB63" s="97"/>
      <c r="AC63" s="174"/>
      <c r="AD63" s="41"/>
      <c r="AE63" s="41"/>
      <c r="AF63" s="174"/>
      <c r="AG63" s="172">
        <v>0</v>
      </c>
      <c r="AH63" s="94"/>
      <c r="AI63" s="97"/>
      <c r="AJ63" s="41"/>
      <c r="AK63" s="41"/>
      <c r="AL63" s="41"/>
      <c r="AM63" s="174"/>
      <c r="AN63" s="174"/>
      <c r="AO63" s="172">
        <v>0</v>
      </c>
      <c r="AP63" s="94"/>
      <c r="AQ63" s="97"/>
      <c r="AR63" s="41"/>
      <c r="AS63" s="41"/>
      <c r="AT63" s="41"/>
      <c r="AU63" s="174"/>
      <c r="AV63" s="174"/>
      <c r="AW63" s="172">
        <v>0</v>
      </c>
      <c r="AX63" s="94"/>
      <c r="AY63" s="97"/>
      <c r="AZ63" s="224">
        <f>SUM(S63+Z63+AG63+AO63+AW63)</f>
        <v>0</v>
      </c>
    </row>
    <row r="64" spans="1:52" ht="18.95" customHeight="1">
      <c r="A64" s="40"/>
      <c r="B64" s="181" t="s">
        <v>58</v>
      </c>
      <c r="C64" s="159" t="s">
        <v>105</v>
      </c>
      <c r="D64" s="41"/>
      <c r="E64" s="41"/>
      <c r="F64" s="128"/>
      <c r="G64" s="182"/>
      <c r="H64" s="182"/>
      <c r="I64" s="182"/>
      <c r="J64" s="182"/>
      <c r="K64" s="182"/>
      <c r="L64" s="183" t="s">
        <v>103</v>
      </c>
      <c r="M64" s="56"/>
      <c r="N64" s="157"/>
      <c r="O64" s="41"/>
      <c r="P64" s="41"/>
      <c r="Q64" s="41"/>
      <c r="R64" s="41"/>
      <c r="S64" s="172">
        <v>0</v>
      </c>
      <c r="T64" s="94"/>
      <c r="U64" s="97"/>
      <c r="V64" s="174"/>
      <c r="W64" s="41"/>
      <c r="X64" s="41"/>
      <c r="Y64" s="174"/>
      <c r="Z64" s="172">
        <v>0</v>
      </c>
      <c r="AA64" s="94"/>
      <c r="AB64" s="97"/>
      <c r="AC64" s="174"/>
      <c r="AD64" s="41"/>
      <c r="AE64" s="41"/>
      <c r="AF64" s="174"/>
      <c r="AG64" s="172">
        <v>0</v>
      </c>
      <c r="AH64" s="94"/>
      <c r="AI64" s="97"/>
      <c r="AJ64" s="41"/>
      <c r="AK64" s="41"/>
      <c r="AL64" s="41"/>
      <c r="AM64" s="174"/>
      <c r="AN64" s="174"/>
      <c r="AO64" s="172">
        <v>0</v>
      </c>
      <c r="AP64" s="94"/>
      <c r="AQ64" s="97"/>
      <c r="AR64" s="41"/>
      <c r="AS64" s="41"/>
      <c r="AT64" s="41"/>
      <c r="AU64" s="174"/>
      <c r="AV64" s="174"/>
      <c r="AW64" s="172">
        <v>0</v>
      </c>
      <c r="AX64" s="94"/>
      <c r="AY64" s="97"/>
      <c r="AZ64" s="224">
        <f>SUM(S64+Z64+AG64+AO64+AW64)</f>
        <v>0</v>
      </c>
    </row>
    <row r="65" spans="1:52" ht="18.95" customHeight="1">
      <c r="A65" s="40"/>
      <c r="B65" s="181" t="s">
        <v>60</v>
      </c>
      <c r="C65" s="159" t="s">
        <v>106</v>
      </c>
      <c r="D65" s="41"/>
      <c r="E65" s="41"/>
      <c r="F65" s="128"/>
      <c r="G65" s="182"/>
      <c r="H65" s="182"/>
      <c r="I65" s="182"/>
      <c r="J65" s="182"/>
      <c r="K65" s="182"/>
      <c r="L65" s="183" t="s">
        <v>103</v>
      </c>
      <c r="M65" s="56"/>
      <c r="N65" s="157"/>
      <c r="O65" s="41"/>
      <c r="P65" s="41"/>
      <c r="Q65" s="41"/>
      <c r="R65" s="41"/>
      <c r="S65" s="177">
        <v>0</v>
      </c>
      <c r="T65" s="94"/>
      <c r="U65" s="97"/>
      <c r="V65" s="174"/>
      <c r="W65" s="41"/>
      <c r="X65" s="41"/>
      <c r="Y65" s="174"/>
      <c r="Z65" s="177">
        <v>0</v>
      </c>
      <c r="AA65" s="94"/>
      <c r="AB65" s="97"/>
      <c r="AC65" s="174"/>
      <c r="AD65" s="41"/>
      <c r="AE65" s="41"/>
      <c r="AF65" s="174"/>
      <c r="AG65" s="177">
        <v>0</v>
      </c>
      <c r="AH65" s="94"/>
      <c r="AI65" s="97"/>
      <c r="AJ65" s="41"/>
      <c r="AK65" s="41"/>
      <c r="AL65" s="41"/>
      <c r="AM65" s="174"/>
      <c r="AN65" s="174"/>
      <c r="AO65" s="177">
        <v>0</v>
      </c>
      <c r="AP65" s="94"/>
      <c r="AQ65" s="97"/>
      <c r="AR65" s="41"/>
      <c r="AS65" s="41"/>
      <c r="AT65" s="41"/>
      <c r="AU65" s="174"/>
      <c r="AV65" s="174"/>
      <c r="AW65" s="177">
        <v>0</v>
      </c>
      <c r="AX65" s="94"/>
      <c r="AY65" s="97"/>
      <c r="AZ65" s="225">
        <f>SUM(S65+Z65+AG65+AO65+AW65)</f>
        <v>0</v>
      </c>
    </row>
    <row r="66" spans="1:52" ht="18.75" customHeight="1">
      <c r="A66" s="40"/>
      <c r="B66" s="41"/>
      <c r="C66" s="184">
        <v>0</v>
      </c>
      <c r="D66" s="107" t="s">
        <v>107</v>
      </c>
      <c r="E66" s="41"/>
      <c r="F66" s="41"/>
      <c r="G66" s="46"/>
      <c r="H66" s="41"/>
      <c r="I66" s="41"/>
      <c r="J66" s="41"/>
      <c r="K66" s="46"/>
      <c r="L66" s="185"/>
      <c r="M66" s="56"/>
      <c r="N66" s="157"/>
      <c r="O66" s="154"/>
      <c r="P66" s="154"/>
      <c r="Q66" s="154"/>
      <c r="R66" s="154"/>
      <c r="S66" s="31">
        <f>SUM(S62:S65)</f>
        <v>0</v>
      </c>
      <c r="T66" s="116"/>
      <c r="U66" s="120"/>
      <c r="V66" s="165"/>
      <c r="W66" s="154"/>
      <c r="X66" s="154"/>
      <c r="Y66" s="165"/>
      <c r="Z66" s="31">
        <f>SUM(Z62:Z65)</f>
        <v>0</v>
      </c>
      <c r="AA66" s="116"/>
      <c r="AB66" s="120"/>
      <c r="AC66" s="165"/>
      <c r="AD66" s="154"/>
      <c r="AE66" s="154"/>
      <c r="AF66" s="165"/>
      <c r="AG66" s="31">
        <f>SUM(AG62:AG65)</f>
        <v>0</v>
      </c>
      <c r="AH66" s="116"/>
      <c r="AI66" s="120"/>
      <c r="AJ66" s="154"/>
      <c r="AK66" s="154"/>
      <c r="AL66" s="154"/>
      <c r="AM66" s="165"/>
      <c r="AN66" s="165"/>
      <c r="AO66" s="31">
        <f>SUM(AO62:AO65)</f>
        <v>0</v>
      </c>
      <c r="AP66" s="116"/>
      <c r="AQ66" s="120"/>
      <c r="AR66" s="154"/>
      <c r="AS66" s="154"/>
      <c r="AT66" s="154"/>
      <c r="AU66" s="165"/>
      <c r="AV66" s="165"/>
      <c r="AW66" s="31">
        <f>SUM(AW62:AW65)</f>
        <v>0</v>
      </c>
      <c r="AX66" s="116"/>
      <c r="AY66" s="120"/>
      <c r="AZ66" s="227">
        <f>SUM(AZ62:AZ65)</f>
        <v>0</v>
      </c>
    </row>
    <row r="67" spans="1:52" ht="10.5" customHeight="1">
      <c r="A67" s="40"/>
      <c r="B67" s="41"/>
      <c r="C67" s="58"/>
      <c r="D67" s="41"/>
      <c r="E67" s="41"/>
      <c r="F67" s="186"/>
      <c r="G67" s="186"/>
      <c r="H67" s="186"/>
      <c r="I67" s="186"/>
      <c r="J67" s="186"/>
      <c r="K67" s="186"/>
      <c r="L67" s="187"/>
      <c r="M67" s="56"/>
      <c r="N67" s="157"/>
      <c r="O67" s="154"/>
      <c r="P67" s="154"/>
      <c r="Q67" s="154"/>
      <c r="R67" s="154"/>
      <c r="S67" s="165"/>
      <c r="T67" s="116"/>
      <c r="U67" s="120"/>
      <c r="V67" s="165"/>
      <c r="W67" s="154"/>
      <c r="X67" s="154"/>
      <c r="Y67" s="165"/>
      <c r="Z67" s="165"/>
      <c r="AA67" s="116"/>
      <c r="AB67" s="120"/>
      <c r="AC67" s="165"/>
      <c r="AD67" s="154"/>
      <c r="AE67" s="154"/>
      <c r="AF67" s="165"/>
      <c r="AG67" s="165"/>
      <c r="AH67" s="116"/>
      <c r="AI67" s="120"/>
      <c r="AJ67" s="154"/>
      <c r="AK67" s="154"/>
      <c r="AL67" s="154"/>
      <c r="AM67" s="165"/>
      <c r="AN67" s="165"/>
      <c r="AO67" s="165"/>
      <c r="AP67" s="116"/>
      <c r="AQ67" s="120"/>
      <c r="AR67" s="154"/>
      <c r="AS67" s="154"/>
      <c r="AT67" s="154"/>
      <c r="AU67" s="165"/>
      <c r="AV67" s="165"/>
      <c r="AW67" s="165"/>
      <c r="AX67" s="116"/>
      <c r="AY67" s="120"/>
      <c r="AZ67" s="126"/>
    </row>
    <row r="68" spans="1:52" ht="18.75" customHeight="1">
      <c r="A68" s="173" t="s">
        <v>108</v>
      </c>
      <c r="B68" s="164" t="s">
        <v>109</v>
      </c>
      <c r="C68" s="41"/>
      <c r="D68" s="154"/>
      <c r="E68" s="41"/>
      <c r="F68" s="186"/>
      <c r="G68" s="186"/>
      <c r="H68" s="186"/>
      <c r="I68" s="186"/>
      <c r="J68" s="186"/>
      <c r="K68" s="186"/>
      <c r="L68" s="187"/>
      <c r="M68" s="56"/>
      <c r="N68" s="157"/>
      <c r="O68" s="154"/>
      <c r="P68" s="154"/>
      <c r="Q68" s="154"/>
      <c r="R68" s="154"/>
      <c r="S68" s="165"/>
      <c r="T68" s="116"/>
      <c r="U68" s="120"/>
      <c r="V68" s="165"/>
      <c r="W68" s="154"/>
      <c r="X68" s="154"/>
      <c r="Y68" s="165"/>
      <c r="Z68" s="165"/>
      <c r="AA68" s="116"/>
      <c r="AB68" s="120"/>
      <c r="AC68" s="165"/>
      <c r="AD68" s="154"/>
      <c r="AE68" s="154"/>
      <c r="AF68" s="165"/>
      <c r="AG68" s="165"/>
      <c r="AH68" s="116"/>
      <c r="AI68" s="120"/>
      <c r="AJ68" s="154"/>
      <c r="AK68" s="154"/>
      <c r="AL68" s="154"/>
      <c r="AM68" s="165"/>
      <c r="AN68" s="165"/>
      <c r="AO68" s="165"/>
      <c r="AP68" s="116"/>
      <c r="AQ68" s="120"/>
      <c r="AR68" s="154"/>
      <c r="AS68" s="154"/>
      <c r="AT68" s="154"/>
      <c r="AU68" s="165"/>
      <c r="AV68" s="165"/>
      <c r="AW68" s="165"/>
      <c r="AX68" s="116"/>
      <c r="AY68" s="120"/>
      <c r="AZ68" s="126"/>
    </row>
    <row r="69" spans="1:52" ht="18.75" customHeight="1">
      <c r="A69" s="40"/>
      <c r="B69" s="181" t="s">
        <v>54</v>
      </c>
      <c r="C69" s="159" t="s">
        <v>110</v>
      </c>
      <c r="D69" s="41"/>
      <c r="E69" s="41"/>
      <c r="F69" s="186"/>
      <c r="G69" s="186"/>
      <c r="H69" s="186"/>
      <c r="I69" s="186"/>
      <c r="J69" s="186"/>
      <c r="K69" s="186"/>
      <c r="L69" s="187"/>
      <c r="M69" s="56"/>
      <c r="N69" s="157"/>
      <c r="O69" s="154"/>
      <c r="P69" s="154"/>
      <c r="Q69" s="154"/>
      <c r="R69" s="154"/>
      <c r="S69" s="172">
        <v>0</v>
      </c>
      <c r="T69" s="94"/>
      <c r="U69" s="97"/>
      <c r="V69" s="174"/>
      <c r="W69" s="154"/>
      <c r="X69" s="154"/>
      <c r="Y69" s="174"/>
      <c r="Z69" s="172">
        <f>+S69</f>
        <v>0</v>
      </c>
      <c r="AA69" s="94"/>
      <c r="AB69" s="97"/>
      <c r="AC69" s="174"/>
      <c r="AD69" s="154"/>
      <c r="AE69" s="154"/>
      <c r="AF69" s="174"/>
      <c r="AG69" s="172">
        <v>0</v>
      </c>
      <c r="AH69" s="94"/>
      <c r="AI69" s="97"/>
      <c r="AJ69" s="154"/>
      <c r="AK69" s="154"/>
      <c r="AL69" s="154"/>
      <c r="AM69" s="174"/>
      <c r="AN69" s="174"/>
      <c r="AO69" s="172">
        <v>0</v>
      </c>
      <c r="AP69" s="94"/>
      <c r="AQ69" s="97"/>
      <c r="AR69" s="154"/>
      <c r="AS69" s="154"/>
      <c r="AT69" s="154"/>
      <c r="AU69" s="174"/>
      <c r="AV69" s="174"/>
      <c r="AW69" s="172">
        <v>0</v>
      </c>
      <c r="AX69" s="116"/>
      <c r="AY69" s="120"/>
      <c r="AZ69" s="224">
        <f>SUM(S69+Z69+AG69+AO69+AW69)</f>
        <v>0</v>
      </c>
    </row>
    <row r="70" spans="1:52" ht="18.75" customHeight="1">
      <c r="A70" s="40"/>
      <c r="B70" s="181" t="s">
        <v>56</v>
      </c>
      <c r="C70" s="159" t="s">
        <v>111</v>
      </c>
      <c r="D70" s="41"/>
      <c r="E70" s="41"/>
      <c r="F70" s="186"/>
      <c r="G70" s="186"/>
      <c r="H70" s="186"/>
      <c r="I70" s="186"/>
      <c r="J70" s="186"/>
      <c r="K70" s="186"/>
      <c r="L70" s="187"/>
      <c r="M70" s="56"/>
      <c r="N70" s="157"/>
      <c r="O70" s="154"/>
      <c r="P70" s="154"/>
      <c r="Q70" s="154"/>
      <c r="R70" s="154"/>
      <c r="S70" s="172">
        <v>0</v>
      </c>
      <c r="T70" s="94"/>
      <c r="U70" s="97"/>
      <c r="V70" s="174"/>
      <c r="W70" s="154"/>
      <c r="X70" s="154"/>
      <c r="Y70" s="174"/>
      <c r="Z70" s="172">
        <v>0</v>
      </c>
      <c r="AA70" s="94"/>
      <c r="AB70" s="97"/>
      <c r="AC70" s="174"/>
      <c r="AD70" s="154"/>
      <c r="AE70" s="154"/>
      <c r="AF70" s="174"/>
      <c r="AG70" s="172">
        <v>0</v>
      </c>
      <c r="AH70" s="94"/>
      <c r="AI70" s="97"/>
      <c r="AJ70" s="154"/>
      <c r="AK70" s="154"/>
      <c r="AL70" s="154"/>
      <c r="AM70" s="174"/>
      <c r="AN70" s="174"/>
      <c r="AO70" s="172">
        <v>0</v>
      </c>
      <c r="AP70" s="94"/>
      <c r="AQ70" s="97"/>
      <c r="AR70" s="154"/>
      <c r="AS70" s="154"/>
      <c r="AT70" s="154"/>
      <c r="AU70" s="174"/>
      <c r="AV70" s="174"/>
      <c r="AW70" s="172">
        <v>0</v>
      </c>
      <c r="AX70" s="116"/>
      <c r="AY70" s="120"/>
      <c r="AZ70" s="224">
        <f>SUM(S70+Z70+AG70+AO70+AW70)</f>
        <v>0</v>
      </c>
    </row>
    <row r="71" spans="1:52" ht="18.75" customHeight="1">
      <c r="A71" s="40"/>
      <c r="B71" s="181" t="s">
        <v>58</v>
      </c>
      <c r="C71" s="159" t="s">
        <v>112</v>
      </c>
      <c r="D71" s="41"/>
      <c r="E71" s="41"/>
      <c r="F71" s="186"/>
      <c r="G71" s="186"/>
      <c r="H71" s="186"/>
      <c r="I71" s="186"/>
      <c r="J71" s="186"/>
      <c r="K71" s="186"/>
      <c r="L71" s="187"/>
      <c r="M71" s="56"/>
      <c r="N71" s="157"/>
      <c r="O71" s="154"/>
      <c r="P71" s="154"/>
      <c r="Q71" s="154"/>
      <c r="R71" s="154"/>
      <c r="S71" s="172">
        <v>0</v>
      </c>
      <c r="T71" s="94"/>
      <c r="U71" s="97"/>
      <c r="V71" s="174"/>
      <c r="W71" s="154"/>
      <c r="X71" s="154"/>
      <c r="Y71" s="174"/>
      <c r="Z71" s="172">
        <v>0</v>
      </c>
      <c r="AA71" s="94"/>
      <c r="AB71" s="97"/>
      <c r="AC71" s="174"/>
      <c r="AD71" s="154"/>
      <c r="AE71" s="154"/>
      <c r="AF71" s="174"/>
      <c r="AG71" s="172">
        <v>0</v>
      </c>
      <c r="AH71" s="94"/>
      <c r="AI71" s="97"/>
      <c r="AJ71" s="154"/>
      <c r="AK71" s="154"/>
      <c r="AL71" s="154"/>
      <c r="AM71" s="174"/>
      <c r="AN71" s="174"/>
      <c r="AO71" s="172">
        <v>0</v>
      </c>
      <c r="AP71" s="94"/>
      <c r="AQ71" s="97"/>
      <c r="AR71" s="154"/>
      <c r="AS71" s="154"/>
      <c r="AT71" s="154"/>
      <c r="AU71" s="174"/>
      <c r="AV71" s="174"/>
      <c r="AW71" s="172">
        <v>0</v>
      </c>
      <c r="AX71" s="116"/>
      <c r="AY71" s="120"/>
      <c r="AZ71" s="224">
        <f>SUM(S71+Z71+AG71+AO71+AW71)</f>
        <v>0</v>
      </c>
    </row>
    <row r="72" spans="1:52" ht="18.75" customHeight="1">
      <c r="A72" s="40"/>
      <c r="B72" s="181" t="s">
        <v>60</v>
      </c>
      <c r="C72" s="162" t="s">
        <v>113</v>
      </c>
      <c r="D72" s="41"/>
      <c r="E72" s="41"/>
      <c r="F72" s="186"/>
      <c r="G72" s="186"/>
      <c r="H72" s="186"/>
      <c r="I72" s="186"/>
      <c r="J72" s="186"/>
      <c r="K72" s="186"/>
      <c r="L72" s="187"/>
      <c r="M72" s="56"/>
      <c r="N72" s="157"/>
      <c r="O72" s="154"/>
      <c r="P72" s="154"/>
      <c r="Q72" s="154"/>
      <c r="R72" s="154"/>
      <c r="S72" s="172">
        <v>0</v>
      </c>
      <c r="T72" s="94"/>
      <c r="U72" s="97"/>
      <c r="V72" s="174"/>
      <c r="W72" s="154"/>
      <c r="X72" s="154"/>
      <c r="Y72" s="174"/>
      <c r="Z72" s="172">
        <v>0</v>
      </c>
      <c r="AA72" s="94"/>
      <c r="AB72" s="97"/>
      <c r="AC72" s="174"/>
      <c r="AD72" s="154"/>
      <c r="AE72" s="154"/>
      <c r="AF72" s="174"/>
      <c r="AG72" s="172">
        <v>0</v>
      </c>
      <c r="AH72" s="94"/>
      <c r="AI72" s="97"/>
      <c r="AJ72" s="154"/>
      <c r="AK72" s="154"/>
      <c r="AL72" s="154"/>
      <c r="AM72" s="174"/>
      <c r="AN72" s="174"/>
      <c r="AO72" s="172">
        <v>0</v>
      </c>
      <c r="AP72" s="94"/>
      <c r="AQ72" s="97"/>
      <c r="AR72" s="154"/>
      <c r="AS72" s="154"/>
      <c r="AT72" s="154"/>
      <c r="AU72" s="174"/>
      <c r="AV72" s="174"/>
      <c r="AW72" s="172">
        <v>0</v>
      </c>
      <c r="AX72" s="116"/>
      <c r="AY72" s="120"/>
      <c r="AZ72" s="224">
        <f>SUM(S72+Z72+AG72+AO72+AW72)</f>
        <v>0</v>
      </c>
    </row>
    <row r="73" spans="1:52" ht="18.75" customHeight="1">
      <c r="A73" s="40"/>
      <c r="B73" s="181" t="s">
        <v>62</v>
      </c>
      <c r="C73" s="159" t="s">
        <v>114</v>
      </c>
      <c r="D73" s="41"/>
      <c r="E73" s="41"/>
      <c r="F73" s="186"/>
      <c r="G73" s="186"/>
      <c r="H73" s="186"/>
      <c r="I73" s="186"/>
      <c r="J73" s="186"/>
      <c r="K73" s="186"/>
      <c r="L73" s="187"/>
      <c r="M73" s="56"/>
      <c r="N73" s="157"/>
      <c r="O73" s="154"/>
      <c r="P73" s="154"/>
      <c r="Q73" s="154"/>
      <c r="R73" s="154"/>
      <c r="S73" s="174"/>
      <c r="T73" s="94"/>
      <c r="U73" s="97"/>
      <c r="V73" s="174"/>
      <c r="W73" s="154"/>
      <c r="X73" s="154"/>
      <c r="Y73" s="174"/>
      <c r="Z73" s="174"/>
      <c r="AA73" s="94"/>
      <c r="AB73" s="97"/>
      <c r="AC73" s="174"/>
      <c r="AD73" s="154"/>
      <c r="AE73" s="154"/>
      <c r="AF73" s="174"/>
      <c r="AG73" s="174"/>
      <c r="AH73" s="94"/>
      <c r="AI73" s="97"/>
      <c r="AJ73" s="154"/>
      <c r="AK73" s="154"/>
      <c r="AL73" s="154"/>
      <c r="AM73" s="174"/>
      <c r="AN73" s="174"/>
      <c r="AO73" s="174"/>
      <c r="AP73" s="94"/>
      <c r="AQ73" s="97"/>
      <c r="AR73" s="154"/>
      <c r="AS73" s="154"/>
      <c r="AT73" s="154"/>
      <c r="AU73" s="174"/>
      <c r="AV73" s="174"/>
      <c r="AW73" s="174"/>
      <c r="AX73" s="116"/>
      <c r="AY73" s="120"/>
      <c r="AZ73" s="126"/>
    </row>
    <row r="74" spans="1:52" ht="15">
      <c r="A74" s="40"/>
      <c r="B74" s="188"/>
      <c r="C74" s="180" t="s">
        <v>115</v>
      </c>
      <c r="D74" s="367" t="s">
        <v>116</v>
      </c>
      <c r="E74" s="367"/>
      <c r="F74" s="367"/>
      <c r="G74" s="367"/>
      <c r="H74" s="367"/>
      <c r="I74" s="367"/>
      <c r="J74" s="367"/>
      <c r="K74" s="367"/>
      <c r="L74" s="367"/>
      <c r="M74" s="56"/>
      <c r="N74" s="157"/>
      <c r="O74" s="154"/>
      <c r="P74" s="154"/>
      <c r="Q74" s="154"/>
      <c r="R74" s="154"/>
      <c r="S74" s="172">
        <v>0</v>
      </c>
      <c r="T74" s="94"/>
      <c r="U74" s="97"/>
      <c r="V74" s="174"/>
      <c r="W74" s="154"/>
      <c r="X74" s="154"/>
      <c r="Y74" s="174"/>
      <c r="Z74" s="172">
        <v>0</v>
      </c>
      <c r="AA74" s="94"/>
      <c r="AB74" s="97"/>
      <c r="AC74" s="174"/>
      <c r="AD74" s="154"/>
      <c r="AE74" s="154"/>
      <c r="AF74" s="174"/>
      <c r="AG74" s="172">
        <v>0</v>
      </c>
      <c r="AH74" s="94"/>
      <c r="AI74" s="97"/>
      <c r="AJ74" s="154"/>
      <c r="AK74" s="154"/>
      <c r="AL74" s="154"/>
      <c r="AM74" s="174"/>
      <c r="AN74" s="174"/>
      <c r="AO74" s="172">
        <v>0</v>
      </c>
      <c r="AP74" s="94"/>
      <c r="AQ74" s="97"/>
      <c r="AR74" s="154"/>
      <c r="AS74" s="154"/>
      <c r="AT74" s="154"/>
      <c r="AU74" s="174"/>
      <c r="AV74" s="174"/>
      <c r="AW74" s="172">
        <v>0</v>
      </c>
      <c r="AX74" s="116"/>
      <c r="AY74" s="120"/>
      <c r="AZ74" s="224">
        <f>SUM(S74+Z74+AG74+AO74+AW74)</f>
        <v>0</v>
      </c>
    </row>
    <row r="75" spans="1:52" ht="15">
      <c r="A75" s="40"/>
      <c r="B75" s="188"/>
      <c r="C75" s="180" t="s">
        <v>117</v>
      </c>
      <c r="D75" s="367" t="s">
        <v>118</v>
      </c>
      <c r="E75" s="367"/>
      <c r="F75" s="367"/>
      <c r="G75" s="367"/>
      <c r="H75" s="367"/>
      <c r="I75" s="367"/>
      <c r="J75" s="367"/>
      <c r="K75" s="367"/>
      <c r="L75" s="367"/>
      <c r="M75" s="56"/>
      <c r="N75" s="157"/>
      <c r="O75" s="154"/>
      <c r="P75" s="154"/>
      <c r="Q75" s="169"/>
      <c r="R75" s="154"/>
      <c r="S75" s="172">
        <v>0</v>
      </c>
      <c r="T75" s="94"/>
      <c r="U75" s="97"/>
      <c r="V75" s="174"/>
      <c r="W75" s="154"/>
      <c r="X75" s="154"/>
      <c r="Y75" s="174"/>
      <c r="Z75" s="172">
        <v>0</v>
      </c>
      <c r="AA75" s="94"/>
      <c r="AB75" s="97"/>
      <c r="AC75" s="174"/>
      <c r="AD75" s="154"/>
      <c r="AE75" s="154"/>
      <c r="AF75" s="174"/>
      <c r="AG75" s="172">
        <v>0</v>
      </c>
      <c r="AH75" s="94"/>
      <c r="AI75" s="97"/>
      <c r="AJ75" s="154"/>
      <c r="AK75" s="154"/>
      <c r="AL75" s="154"/>
      <c r="AM75" s="174"/>
      <c r="AN75" s="174"/>
      <c r="AO75" s="172">
        <v>0</v>
      </c>
      <c r="AP75" s="94"/>
      <c r="AQ75" s="97"/>
      <c r="AR75" s="154"/>
      <c r="AS75" s="154"/>
      <c r="AT75" s="154"/>
      <c r="AU75" s="174"/>
      <c r="AV75" s="174"/>
      <c r="AW75" s="172">
        <v>0</v>
      </c>
      <c r="AX75" s="116"/>
      <c r="AY75" s="120"/>
      <c r="AZ75" s="224">
        <f>SUM(S75+Z75+AG75+AO75+AW75)</f>
        <v>0</v>
      </c>
    </row>
    <row r="76" spans="1:52" ht="15">
      <c r="A76" s="40"/>
      <c r="B76" s="188"/>
      <c r="C76" s="180" t="s">
        <v>119</v>
      </c>
      <c r="D76" s="367" t="s">
        <v>120</v>
      </c>
      <c r="E76" s="367"/>
      <c r="F76" s="367"/>
      <c r="G76" s="367"/>
      <c r="H76" s="367"/>
      <c r="I76" s="367"/>
      <c r="J76" s="367"/>
      <c r="K76" s="367"/>
      <c r="L76" s="367"/>
      <c r="M76" s="56"/>
      <c r="N76" s="157"/>
      <c r="O76" s="154"/>
      <c r="P76" s="154"/>
      <c r="Q76" s="154"/>
      <c r="R76" s="154"/>
      <c r="S76" s="172">
        <v>0</v>
      </c>
      <c r="T76" s="94"/>
      <c r="U76" s="97"/>
      <c r="V76" s="174"/>
      <c r="W76" s="154"/>
      <c r="X76" s="154"/>
      <c r="Y76" s="174"/>
      <c r="Z76" s="172">
        <v>0</v>
      </c>
      <c r="AA76" s="94"/>
      <c r="AB76" s="97"/>
      <c r="AC76" s="174"/>
      <c r="AD76" s="154"/>
      <c r="AE76" s="154"/>
      <c r="AF76" s="174"/>
      <c r="AG76" s="172">
        <v>0</v>
      </c>
      <c r="AH76" s="94"/>
      <c r="AI76" s="97"/>
      <c r="AJ76" s="154"/>
      <c r="AK76" s="154"/>
      <c r="AL76" s="154"/>
      <c r="AM76" s="174"/>
      <c r="AN76" s="174"/>
      <c r="AO76" s="172">
        <v>0</v>
      </c>
      <c r="AP76" s="94"/>
      <c r="AQ76" s="97"/>
      <c r="AR76" s="154"/>
      <c r="AS76" s="154"/>
      <c r="AT76" s="154"/>
      <c r="AU76" s="174"/>
      <c r="AV76" s="174"/>
      <c r="AW76" s="172">
        <v>0</v>
      </c>
      <c r="AX76" s="116"/>
      <c r="AY76" s="120"/>
      <c r="AZ76" s="224">
        <f>SUM(S76+Z76+AG76+AO76+AW76)</f>
        <v>0</v>
      </c>
    </row>
    <row r="77" spans="1:52" ht="15">
      <c r="A77" s="40"/>
      <c r="B77" s="188"/>
      <c r="C77" s="180" t="s">
        <v>121</v>
      </c>
      <c r="D77" s="367" t="s">
        <v>122</v>
      </c>
      <c r="E77" s="367"/>
      <c r="F77" s="367"/>
      <c r="G77" s="367"/>
      <c r="H77" s="367"/>
      <c r="I77" s="367"/>
      <c r="J77" s="367"/>
      <c r="K77" s="367"/>
      <c r="L77" s="367"/>
      <c r="M77" s="56"/>
      <c r="N77" s="157"/>
      <c r="O77" s="154"/>
      <c r="P77" s="154"/>
      <c r="Q77" s="154"/>
      <c r="R77" s="154"/>
      <c r="S77" s="172">
        <v>0</v>
      </c>
      <c r="T77" s="94"/>
      <c r="U77" s="97"/>
      <c r="V77" s="174"/>
      <c r="W77" s="154"/>
      <c r="X77" s="154"/>
      <c r="Y77" s="174"/>
      <c r="Z77" s="172">
        <v>0</v>
      </c>
      <c r="AA77" s="94"/>
      <c r="AB77" s="97"/>
      <c r="AC77" s="174"/>
      <c r="AD77" s="154"/>
      <c r="AE77" s="154"/>
      <c r="AF77" s="174"/>
      <c r="AG77" s="172">
        <v>0</v>
      </c>
      <c r="AH77" s="94"/>
      <c r="AI77" s="97"/>
      <c r="AJ77" s="154"/>
      <c r="AK77" s="154"/>
      <c r="AL77" s="154"/>
      <c r="AM77" s="174"/>
      <c r="AN77" s="174"/>
      <c r="AO77" s="172">
        <v>0</v>
      </c>
      <c r="AP77" s="94"/>
      <c r="AQ77" s="97"/>
      <c r="AR77" s="154"/>
      <c r="AS77" s="154"/>
      <c r="AT77" s="154"/>
      <c r="AU77" s="174"/>
      <c r="AV77" s="174"/>
      <c r="AW77" s="172">
        <v>0</v>
      </c>
      <c r="AX77" s="116"/>
      <c r="AY77" s="120"/>
      <c r="AZ77" s="224">
        <f>SUM(S77+Z77+AG77+AO77+AW77)</f>
        <v>0</v>
      </c>
    </row>
    <row r="78" spans="1:52" ht="15">
      <c r="A78" s="40"/>
      <c r="B78" s="188"/>
      <c r="C78" s="189"/>
      <c r="D78" s="41"/>
      <c r="E78" s="41"/>
      <c r="F78" s="41"/>
      <c r="G78" s="41"/>
      <c r="H78" s="41"/>
      <c r="I78" s="41"/>
      <c r="J78" s="41"/>
      <c r="K78" s="41"/>
      <c r="L78" s="41"/>
      <c r="M78" s="56"/>
      <c r="N78" s="157"/>
      <c r="O78" s="154"/>
      <c r="P78" s="154"/>
      <c r="Q78" s="154"/>
      <c r="R78" s="154"/>
      <c r="S78" s="174"/>
      <c r="T78" s="94"/>
      <c r="U78" s="97"/>
      <c r="V78" s="174"/>
      <c r="W78" s="154"/>
      <c r="X78" s="154"/>
      <c r="Y78" s="174"/>
      <c r="Z78" s="174"/>
      <c r="AA78" s="94"/>
      <c r="AB78" s="97"/>
      <c r="AC78" s="174"/>
      <c r="AD78" s="154"/>
      <c r="AE78" s="154"/>
      <c r="AF78" s="174"/>
      <c r="AG78" s="174"/>
      <c r="AH78" s="94"/>
      <c r="AI78" s="97"/>
      <c r="AJ78" s="154"/>
      <c r="AK78" s="154"/>
      <c r="AL78" s="154"/>
      <c r="AM78" s="174"/>
      <c r="AN78" s="174"/>
      <c r="AO78" s="174"/>
      <c r="AP78" s="94"/>
      <c r="AQ78" s="97"/>
      <c r="AR78" s="154"/>
      <c r="AS78" s="154"/>
      <c r="AT78" s="154"/>
      <c r="AU78" s="174"/>
      <c r="AV78" s="174"/>
      <c r="AW78" s="174"/>
      <c r="AX78" s="116"/>
      <c r="AY78" s="120"/>
      <c r="AZ78" s="224"/>
    </row>
    <row r="79" spans="1:52" ht="18.75" customHeight="1">
      <c r="A79" s="40"/>
      <c r="B79" s="181" t="s">
        <v>64</v>
      </c>
      <c r="C79" s="107" t="s">
        <v>123</v>
      </c>
      <c r="D79" s="41"/>
      <c r="E79" s="41"/>
      <c r="F79" s="41"/>
      <c r="G79" s="41"/>
      <c r="H79" s="41"/>
      <c r="I79" s="41"/>
      <c r="J79" s="41"/>
      <c r="K79" s="41"/>
      <c r="L79" s="41"/>
      <c r="M79" s="56"/>
      <c r="N79" s="157"/>
      <c r="O79" s="154"/>
      <c r="P79" s="154"/>
      <c r="Q79" s="154"/>
      <c r="R79" s="154"/>
      <c r="S79" s="172">
        <v>0</v>
      </c>
      <c r="T79" s="94"/>
      <c r="U79" s="97"/>
      <c r="V79" s="174"/>
      <c r="W79" s="154"/>
      <c r="X79" s="154"/>
      <c r="Y79" s="174"/>
      <c r="Z79" s="172">
        <v>0</v>
      </c>
      <c r="AA79" s="94"/>
      <c r="AB79" s="97"/>
      <c r="AC79" s="174"/>
      <c r="AD79" s="154"/>
      <c r="AE79" s="154"/>
      <c r="AF79" s="174"/>
      <c r="AG79" s="172">
        <v>0</v>
      </c>
      <c r="AH79" s="94"/>
      <c r="AI79" s="97"/>
      <c r="AJ79" s="154"/>
      <c r="AK79" s="154"/>
      <c r="AL79" s="154"/>
      <c r="AM79" s="174"/>
      <c r="AN79" s="174"/>
      <c r="AO79" s="172">
        <v>0</v>
      </c>
      <c r="AP79" s="94"/>
      <c r="AQ79" s="97"/>
      <c r="AR79" s="154"/>
      <c r="AS79" s="154"/>
      <c r="AT79" s="154"/>
      <c r="AU79" s="174"/>
      <c r="AV79" s="174"/>
      <c r="AW79" s="172">
        <v>0</v>
      </c>
      <c r="AX79" s="116"/>
      <c r="AY79" s="120"/>
      <c r="AZ79" s="224">
        <f>SUM(S79+Z79+AG79+AO79+AW79)</f>
        <v>0</v>
      </c>
    </row>
    <row r="80" spans="1:52" ht="18.75" customHeight="1">
      <c r="A80" s="40"/>
      <c r="B80" s="181" t="s">
        <v>124</v>
      </c>
      <c r="C80" s="162" t="s">
        <v>125</v>
      </c>
      <c r="D80" s="162"/>
      <c r="E80" s="162"/>
      <c r="F80" s="190"/>
      <c r="G80" s="191"/>
      <c r="H80" s="190"/>
      <c r="I80" s="191"/>
      <c r="J80" s="190"/>
      <c r="K80" s="191"/>
      <c r="L80" s="192"/>
      <c r="M80" s="56"/>
      <c r="N80" s="157"/>
      <c r="O80" s="154"/>
      <c r="P80" s="154"/>
      <c r="Q80" s="154"/>
      <c r="R80" s="154"/>
      <c r="S80" s="172">
        <v>0</v>
      </c>
      <c r="T80" s="94"/>
      <c r="U80" s="97"/>
      <c r="V80" s="174"/>
      <c r="W80" s="154"/>
      <c r="X80" s="154"/>
      <c r="Y80" s="174"/>
      <c r="Z80" s="172">
        <v>0</v>
      </c>
      <c r="AA80" s="94"/>
      <c r="AB80" s="97"/>
      <c r="AC80" s="174"/>
      <c r="AD80" s="154"/>
      <c r="AE80" s="154"/>
      <c r="AF80" s="174"/>
      <c r="AG80" s="172">
        <v>0</v>
      </c>
      <c r="AH80" s="94"/>
      <c r="AI80" s="97"/>
      <c r="AJ80" s="154"/>
      <c r="AK80" s="154"/>
      <c r="AL80" s="154"/>
      <c r="AM80" s="174"/>
      <c r="AN80" s="174"/>
      <c r="AO80" s="172">
        <v>0</v>
      </c>
      <c r="AP80" s="94"/>
      <c r="AQ80" s="97"/>
      <c r="AR80" s="154"/>
      <c r="AS80" s="154"/>
      <c r="AT80" s="154"/>
      <c r="AU80" s="174"/>
      <c r="AV80" s="174"/>
      <c r="AW80" s="172">
        <v>0</v>
      </c>
      <c r="AX80" s="116"/>
      <c r="AY80" s="120"/>
      <c r="AZ80" s="224">
        <f t="shared" ref="AZ80:AZ82" si="24">SUM(S80+Z80+AG80+AO80+AW80)</f>
        <v>0</v>
      </c>
    </row>
    <row r="81" spans="1:52" ht="18.75" customHeight="1">
      <c r="A81" s="40"/>
      <c r="B81" s="181" t="s">
        <v>126</v>
      </c>
      <c r="C81" s="162" t="s">
        <v>127</v>
      </c>
      <c r="D81" s="363"/>
      <c r="E81" s="364"/>
      <c r="F81" s="364"/>
      <c r="G81" s="364"/>
      <c r="H81" s="364"/>
      <c r="I81" s="364"/>
      <c r="J81" s="364"/>
      <c r="K81" s="364"/>
      <c r="L81" s="364"/>
      <c r="M81" s="56"/>
      <c r="N81" s="157"/>
      <c r="O81" s="154"/>
      <c r="P81" s="154"/>
      <c r="Q81" s="154"/>
      <c r="R81" s="154"/>
      <c r="S81" s="172">
        <v>0</v>
      </c>
      <c r="T81" s="94"/>
      <c r="U81" s="97"/>
      <c r="V81" s="174"/>
      <c r="W81" s="154"/>
      <c r="X81" s="154"/>
      <c r="Y81" s="174"/>
      <c r="Z81" s="172">
        <v>0</v>
      </c>
      <c r="AA81" s="94"/>
      <c r="AB81" s="97"/>
      <c r="AC81" s="174"/>
      <c r="AD81" s="154"/>
      <c r="AE81" s="154"/>
      <c r="AF81" s="174"/>
      <c r="AG81" s="172">
        <v>0</v>
      </c>
      <c r="AH81" s="94"/>
      <c r="AI81" s="97"/>
      <c r="AJ81" s="154"/>
      <c r="AK81" s="154"/>
      <c r="AL81" s="154"/>
      <c r="AM81" s="174"/>
      <c r="AN81" s="174"/>
      <c r="AO81" s="172">
        <v>0</v>
      </c>
      <c r="AP81" s="94"/>
      <c r="AQ81" s="97"/>
      <c r="AR81" s="154"/>
      <c r="AS81" s="154"/>
      <c r="AT81" s="154"/>
      <c r="AU81" s="174"/>
      <c r="AV81" s="174"/>
      <c r="AW81" s="172">
        <v>0</v>
      </c>
      <c r="AX81" s="116"/>
      <c r="AY81" s="120"/>
      <c r="AZ81" s="224">
        <f t="shared" si="24"/>
        <v>0</v>
      </c>
    </row>
    <row r="82" spans="1:52" ht="18.75" customHeight="1">
      <c r="A82" s="40"/>
      <c r="B82" s="181" t="s">
        <v>128</v>
      </c>
      <c r="C82" s="162" t="s">
        <v>127</v>
      </c>
      <c r="D82" s="363"/>
      <c r="E82" s="364"/>
      <c r="F82" s="364"/>
      <c r="G82" s="364"/>
      <c r="H82" s="364"/>
      <c r="I82" s="364"/>
      <c r="J82" s="364"/>
      <c r="K82" s="364"/>
      <c r="L82" s="364"/>
      <c r="M82" s="56"/>
      <c r="N82" s="157"/>
      <c r="O82" s="154"/>
      <c r="P82" s="154"/>
      <c r="Q82" s="154"/>
      <c r="R82" s="154"/>
      <c r="S82" s="172">
        <v>0</v>
      </c>
      <c r="T82" s="94"/>
      <c r="U82" s="97"/>
      <c r="V82" s="174"/>
      <c r="W82" s="154"/>
      <c r="X82" s="154"/>
      <c r="Y82" s="174"/>
      <c r="Z82" s="172">
        <v>0</v>
      </c>
      <c r="AA82" s="94"/>
      <c r="AB82" s="97"/>
      <c r="AC82" s="174"/>
      <c r="AD82" s="154"/>
      <c r="AE82" s="154"/>
      <c r="AF82" s="174"/>
      <c r="AG82" s="172">
        <v>0</v>
      </c>
      <c r="AH82" s="94"/>
      <c r="AI82" s="97"/>
      <c r="AJ82" s="154"/>
      <c r="AK82" s="154"/>
      <c r="AL82" s="154"/>
      <c r="AM82" s="174"/>
      <c r="AN82" s="174"/>
      <c r="AO82" s="172">
        <v>0</v>
      </c>
      <c r="AP82" s="94"/>
      <c r="AQ82" s="97"/>
      <c r="AR82" s="154"/>
      <c r="AS82" s="154"/>
      <c r="AT82" s="154"/>
      <c r="AU82" s="174"/>
      <c r="AV82" s="174"/>
      <c r="AW82" s="172">
        <v>0</v>
      </c>
      <c r="AX82" s="116"/>
      <c r="AY82" s="120"/>
      <c r="AZ82" s="224">
        <f t="shared" si="24"/>
        <v>0</v>
      </c>
    </row>
    <row r="83" spans="1:52" ht="18.75" customHeight="1">
      <c r="A83" s="40"/>
      <c r="B83" s="188"/>
      <c r="C83" s="164" t="s">
        <v>129</v>
      </c>
      <c r="D83" s="58"/>
      <c r="E83" s="58"/>
      <c r="F83" s="193"/>
      <c r="G83" s="193"/>
      <c r="H83" s="193"/>
      <c r="I83" s="193"/>
      <c r="J83" s="193"/>
      <c r="K83" s="193"/>
      <c r="L83" s="194"/>
      <c r="M83" s="56"/>
      <c r="N83" s="157"/>
      <c r="O83" s="154"/>
      <c r="P83" s="154"/>
      <c r="Q83" s="154"/>
      <c r="R83" s="154"/>
      <c r="S83" s="31">
        <f>SUM(S69:S82)</f>
        <v>0</v>
      </c>
      <c r="T83" s="116"/>
      <c r="U83" s="120"/>
      <c r="V83" s="165"/>
      <c r="W83" s="154"/>
      <c r="X83" s="154"/>
      <c r="Y83" s="165"/>
      <c r="Z83" s="31">
        <f>SUM(Z69:Z82)</f>
        <v>0</v>
      </c>
      <c r="AA83" s="116"/>
      <c r="AB83" s="120"/>
      <c r="AC83" s="165"/>
      <c r="AD83" s="154"/>
      <c r="AE83" s="154"/>
      <c r="AF83" s="165"/>
      <c r="AG83" s="31">
        <f>SUM(AG69:AG82)</f>
        <v>0</v>
      </c>
      <c r="AH83" s="116"/>
      <c r="AI83" s="120"/>
      <c r="AJ83" s="154"/>
      <c r="AK83" s="154"/>
      <c r="AL83" s="154"/>
      <c r="AM83" s="165"/>
      <c r="AN83" s="165"/>
      <c r="AO83" s="31">
        <f>SUM(AO69:AO82)</f>
        <v>0</v>
      </c>
      <c r="AP83" s="116"/>
      <c r="AQ83" s="120"/>
      <c r="AR83" s="154"/>
      <c r="AS83" s="154"/>
      <c r="AT83" s="154"/>
      <c r="AU83" s="165"/>
      <c r="AV83" s="165"/>
      <c r="AW83" s="31">
        <f>SUM(AW69:AW82)</f>
        <v>0</v>
      </c>
      <c r="AX83" s="116"/>
      <c r="AY83" s="120"/>
      <c r="AZ83" s="227">
        <f>SUM(AZ69:AZ82)</f>
        <v>0</v>
      </c>
    </row>
    <row r="84" spans="1:52" ht="10.5" customHeight="1">
      <c r="A84" s="40"/>
      <c r="B84" s="188"/>
      <c r="C84" s="41"/>
      <c r="D84" s="41"/>
      <c r="E84" s="41"/>
      <c r="F84" s="186"/>
      <c r="G84" s="186"/>
      <c r="H84" s="186"/>
      <c r="I84" s="186"/>
      <c r="J84" s="186"/>
      <c r="K84" s="186"/>
      <c r="L84" s="187"/>
      <c r="M84" s="56"/>
      <c r="N84" s="157"/>
      <c r="O84" s="154"/>
      <c r="P84" s="154"/>
      <c r="Q84" s="154"/>
      <c r="R84" s="154"/>
      <c r="S84" s="165"/>
      <c r="T84" s="116"/>
      <c r="U84" s="120"/>
      <c r="V84" s="165"/>
      <c r="W84" s="154"/>
      <c r="X84" s="154"/>
      <c r="Y84" s="165"/>
      <c r="Z84" s="165"/>
      <c r="AA84" s="116"/>
      <c r="AB84" s="120"/>
      <c r="AC84" s="165"/>
      <c r="AD84" s="154"/>
      <c r="AE84" s="154"/>
      <c r="AF84" s="165"/>
      <c r="AG84" s="165"/>
      <c r="AH84" s="116"/>
      <c r="AI84" s="120"/>
      <c r="AJ84" s="154"/>
      <c r="AK84" s="154"/>
      <c r="AL84" s="154"/>
      <c r="AM84" s="165"/>
      <c r="AN84" s="165"/>
      <c r="AO84" s="165"/>
      <c r="AP84" s="116"/>
      <c r="AQ84" s="120"/>
      <c r="AR84" s="154"/>
      <c r="AS84" s="154"/>
      <c r="AT84" s="154"/>
      <c r="AU84" s="165"/>
      <c r="AV84" s="165"/>
      <c r="AW84" s="165"/>
      <c r="AX84" s="116"/>
      <c r="AY84" s="120"/>
      <c r="AZ84" s="126"/>
    </row>
    <row r="85" spans="1:52" ht="18.95" customHeight="1">
      <c r="A85" s="173" t="s">
        <v>130</v>
      </c>
      <c r="B85" s="164" t="s">
        <v>131</v>
      </c>
      <c r="C85" s="41"/>
      <c r="D85" s="195"/>
      <c r="E85" s="195"/>
      <c r="F85" s="195"/>
      <c r="G85" s="195"/>
      <c r="H85" s="195"/>
      <c r="I85" s="195"/>
      <c r="J85" s="195"/>
      <c r="K85" s="195"/>
      <c r="L85" s="195"/>
      <c r="M85" s="196"/>
      <c r="N85" s="197"/>
      <c r="O85" s="195"/>
      <c r="P85" s="195"/>
      <c r="Q85" s="195"/>
      <c r="R85" s="195"/>
      <c r="S85" s="219" t="s">
        <v>224</v>
      </c>
      <c r="T85" s="94"/>
      <c r="U85" s="125"/>
      <c r="V85" s="123"/>
      <c r="W85" s="195"/>
      <c r="X85" s="195"/>
      <c r="Y85" s="123"/>
      <c r="Z85" s="219">
        <f>SUM(Z49+Z55+Z59+Z66+Z83)</f>
        <v>0</v>
      </c>
      <c r="AA85" s="94"/>
      <c r="AB85" s="125"/>
      <c r="AC85" s="123"/>
      <c r="AD85" s="195"/>
      <c r="AE85" s="195"/>
      <c r="AF85" s="123"/>
      <c r="AG85" s="219">
        <f>SUM(AG49+AG55+AG59+AG66+AG83)</f>
        <v>0</v>
      </c>
      <c r="AH85" s="94"/>
      <c r="AI85" s="125"/>
      <c r="AJ85" s="195"/>
      <c r="AK85" s="195"/>
      <c r="AL85" s="195"/>
      <c r="AM85" s="123"/>
      <c r="AN85" s="123"/>
      <c r="AO85" s="219">
        <f>SUM(AO49+AO55+AO59+AO66+AO83)</f>
        <v>0</v>
      </c>
      <c r="AP85" s="94"/>
      <c r="AQ85" s="125"/>
      <c r="AR85" s="195"/>
      <c r="AS85" s="195"/>
      <c r="AT85" s="195"/>
      <c r="AU85" s="123"/>
      <c r="AV85" s="123"/>
      <c r="AW85" s="219">
        <f>SUM(AW49+AW55+AW59+AW66+AW83)</f>
        <v>0</v>
      </c>
      <c r="AX85" s="94"/>
      <c r="AY85" s="97"/>
      <c r="AZ85" s="224" t="e">
        <f>SUM(S85+Z85+AG85+AO85+AW85)</f>
        <v>#VALUE!</v>
      </c>
    </row>
    <row r="86" spans="1:52" ht="9.75" customHeight="1">
      <c r="A86" s="40"/>
      <c r="B86" s="198"/>
      <c r="C86" s="198"/>
      <c r="D86" s="195"/>
      <c r="E86" s="195"/>
      <c r="F86" s="195"/>
      <c r="G86" s="195"/>
      <c r="H86" s="195"/>
      <c r="I86" s="195"/>
      <c r="J86" s="195"/>
      <c r="K86" s="195"/>
      <c r="L86" s="195"/>
      <c r="M86" s="196"/>
      <c r="N86" s="197"/>
      <c r="O86" s="195"/>
      <c r="P86" s="195"/>
      <c r="Q86" s="195"/>
      <c r="R86" s="195"/>
      <c r="S86" s="174"/>
      <c r="T86" s="94"/>
      <c r="U86" s="125"/>
      <c r="V86" s="123"/>
      <c r="W86" s="195"/>
      <c r="X86" s="195"/>
      <c r="Y86" s="123"/>
      <c r="Z86" s="174"/>
      <c r="AA86" s="94"/>
      <c r="AB86" s="125"/>
      <c r="AC86" s="123"/>
      <c r="AD86" s="195"/>
      <c r="AE86" s="195"/>
      <c r="AF86" s="123"/>
      <c r="AG86" s="199"/>
      <c r="AH86" s="94"/>
      <c r="AI86" s="125"/>
      <c r="AJ86" s="195"/>
      <c r="AK86" s="195"/>
      <c r="AL86" s="195"/>
      <c r="AM86" s="123"/>
      <c r="AN86" s="123"/>
      <c r="AO86" s="174"/>
      <c r="AP86" s="94"/>
      <c r="AQ86" s="125"/>
      <c r="AR86" s="195"/>
      <c r="AS86" s="195"/>
      <c r="AT86" s="195"/>
      <c r="AU86" s="123"/>
      <c r="AV86" s="123"/>
      <c r="AW86" s="174"/>
      <c r="AX86" s="94"/>
      <c r="AY86" s="97"/>
      <c r="AZ86" s="126"/>
    </row>
    <row r="87" spans="1:52" ht="18.95" customHeight="1">
      <c r="A87" s="173" t="s">
        <v>132</v>
      </c>
      <c r="B87" s="164" t="s">
        <v>133</v>
      </c>
      <c r="C87" s="41"/>
      <c r="D87" s="195"/>
      <c r="E87" s="195"/>
      <c r="F87" s="41"/>
      <c r="G87" s="46"/>
      <c r="H87" s="41"/>
      <c r="I87" s="41"/>
      <c r="J87" s="41"/>
      <c r="K87" s="46"/>
      <c r="L87" s="200"/>
      <c r="M87" s="196"/>
      <c r="N87" s="197"/>
      <c r="O87" s="195"/>
      <c r="P87" s="195"/>
      <c r="Q87" s="195"/>
      <c r="R87" s="195"/>
      <c r="S87" s="174"/>
      <c r="T87" s="94"/>
      <c r="U87" s="125"/>
      <c r="V87" s="123"/>
      <c r="W87" s="195"/>
      <c r="X87" s="195"/>
      <c r="Y87" s="123"/>
      <c r="Z87" s="174"/>
      <c r="AA87" s="94"/>
      <c r="AB87" s="125"/>
      <c r="AC87" s="123"/>
      <c r="AD87" s="195"/>
      <c r="AE87" s="195"/>
      <c r="AF87" s="123"/>
      <c r="AG87" s="174"/>
      <c r="AH87" s="94"/>
      <c r="AI87" s="125"/>
      <c r="AJ87" s="195"/>
      <c r="AK87" s="195"/>
      <c r="AL87" s="195"/>
      <c r="AM87" s="123"/>
      <c r="AN87" s="123"/>
      <c r="AO87" s="174"/>
      <c r="AP87" s="94"/>
      <c r="AQ87" s="125"/>
      <c r="AR87" s="195"/>
      <c r="AS87" s="195"/>
      <c r="AT87" s="195"/>
      <c r="AU87" s="123"/>
      <c r="AV87" s="123"/>
      <c r="AW87" s="174"/>
      <c r="AX87" s="94"/>
      <c r="AY87" s="97"/>
      <c r="AZ87" s="126"/>
    </row>
    <row r="88" spans="1:52" ht="18.95" customHeight="1">
      <c r="A88" s="40"/>
      <c r="B88" s="154"/>
      <c r="C88" s="41"/>
      <c r="D88" s="154"/>
      <c r="E88" s="154"/>
      <c r="F88" s="181" t="s">
        <v>134</v>
      </c>
      <c r="G88" s="201"/>
      <c r="H88" s="201"/>
      <c r="I88" s="201"/>
      <c r="J88" s="201"/>
      <c r="K88" s="201"/>
      <c r="L88" s="202">
        <v>0.45</v>
      </c>
      <c r="M88" s="203"/>
      <c r="N88" s="156"/>
      <c r="O88" s="154"/>
      <c r="P88" s="154"/>
      <c r="Q88" s="169"/>
      <c r="R88" s="154"/>
      <c r="S88" s="219" t="e">
        <f>IF($L88&gt;0,SUM(S85-S79-S55-OR($L$62="Yes",ISBLANK($L$62))*S62-OR($L$63="Yes",ISBLANK($L$63))*S63-OR($L$64="Yes",ISBLANK($L$64))*S64-OR($L$65="Yes",ISBLANK($L$65))*S65-(IF(SUM(S74,S75)&gt;25000,SUM(S74,S75)-25000,0)+IF(SUM(S76,S77)&gt;25000,SUM(S76,S77)-25000,0)),0),0)</f>
        <v>#VALUE!</v>
      </c>
      <c r="T88" s="116"/>
      <c r="U88" s="120"/>
      <c r="V88" s="165"/>
      <c r="W88" s="154"/>
      <c r="X88" s="154"/>
      <c r="Y88" s="165"/>
      <c r="Z88" s="219">
        <f>IF($L88&gt;0,SUM(Z85-Z79-Z55-OR($L$62="yes",ISBLANK($L$62))*Z62-OR($L$63="Yes",ISBLANK($L$63))*Z63-OR($L$64="yes",ISBLANK($L$64))*Z64-OR($L$65="yes",ISBLANK($L$65))*Z65-IF(SUM(S74,S75)&lt;25000,(IF(SUM(Z74,Z75)&lt;SUM(25000-SUM(S74,S75)),0,(IF(SUM(Z74,Z75)=0,0,SUM(SUM(Z74,Z75)-SUM(25000-SUM(S74,S75))))))),SUM(Z74,Z75))-IF(SUM(S76,S77)&lt;25000,(IF(SUM(Z76,Z77)&lt;SUM(25000-SUM(S76,S77)),0,(IF(SUM(Z76,Z77)=0,0,SUM(SUM(Z76,Z77)-SUM(25000-SUM(S76,S77))))))),SUM(Z76,Z77)),0),0)</f>
        <v>0</v>
      </c>
      <c r="AA88" s="116"/>
      <c r="AB88" s="204"/>
      <c r="AC88" s="205"/>
      <c r="AD88" s="154"/>
      <c r="AE88" s="154"/>
      <c r="AF88" s="205"/>
      <c r="AG88" s="219">
        <f>IF($L88&gt;0,SUM(AG85-AG79-AG55-OR($L$62="yes",ISBLANK($L$62))*AG62-OR($L$63="yes",ISBLANK($L$63))*AG63-OR($L$64="yes",ISBLANK($L$64))*AG64-OR($L$65="yes",ISBLANK($L$65))*AG65-IF(SUM(costab2)&lt;25000,(IF(SUM(AG74,AG75)&lt;SUM(25000-SUM(costab2)),0,(IF(SUM(AG74,AG75)=0,0,SUM(SUM(AG74,AG75)-SUM(25000-SUM(costab2))))))),SUM(AG74,AG75))-IF(SUM(costcd2)&lt;25000,(IF(SUM(AG76,AG77)&lt;SUM(25000-SUM(costcd2)),0,(IF(SUM(AG76,AG77)=0,0,SUM(SUM(AG76,AG77)-SUM(25000-SUM(costcd2))))))),SUM(AG76,AG77)),0),0)</f>
        <v>0</v>
      </c>
      <c r="AH88" s="116"/>
      <c r="AI88" s="204"/>
      <c r="AJ88" s="154"/>
      <c r="AK88" s="154"/>
      <c r="AL88" s="154"/>
      <c r="AM88" s="205"/>
      <c r="AN88" s="205"/>
      <c r="AO88" s="219">
        <f>IF($L88&gt;0,SUM(AO85-AO79-AO55-OR($L$62="yes",ISBLANK($L$62))*AO62-OR($L$63="yes",ISBLANK($L$63))*AO63-OR($L$64="yes",ISBLANK($L$64))*AO64-OR($L$65="yes",ISBLANK($L$65))*AO65-IF(SUM(costab3)&lt;25000,(IF(SUM(AO74,AO75)&lt;SUM(25000-SUM(costab3)),0,(IF(SUM(AO74,AO75)=0,0,SUM(SUM(AO74,AO75)-SUM(25000-SUM(costab3))))))),SUM(AO74,AO75))-IF(SUM(costcd3)&lt;25000,(IF(SUM(AO76,AO77)&lt;SUM(25000-SUM(costcd3)),0,(IF(SUM(AO76,AO77)=0,0,SUM(SUM(AO76,AO77)-SUM(25000-SUM(costcd3))))))),SUM(AO76,AO77)),0),0)</f>
        <v>0</v>
      </c>
      <c r="AP88" s="116"/>
      <c r="AQ88" s="204"/>
      <c r="AR88" s="154"/>
      <c r="AS88" s="154"/>
      <c r="AT88" s="154"/>
      <c r="AU88" s="205"/>
      <c r="AV88" s="205"/>
      <c r="AW88" s="219">
        <f>IF($L88&gt;0,SUM(AW85-AW79-AW55-OR($L$62="yes",ISBLANK($L$62))*AW62-OR($L$63="yes",ISBLANK($L$63))*AW63-OR($L$64="yes",ISBLANK($L$64))*AW64-OR($L$65="yes",ISBLANK($L$65))*AW65-IF(SUM(costab4)&lt;25000,(IF(SUM(AW74,AW75)&lt;SUM(25000-SUM(costab4)),0,(IF(SUM(AW74,AW75)=0,0,SUM(SUM(AW74,AW75)-SUM(25000-SUM(costab4))))))),SUM(AW74,AW75))-IF(SUM(costcd4)&lt;25000,(IF(SUM(AW76,AW77)&lt;SUM(25000-SUM(costcd4)),0,(IF(SUM(AW76,AW77)=0,0,SUM(SUM(AW76,AW77)-SUM(25000-SUM(costcd4))))))),SUM(AW76,AW77)),0),0)</f>
        <v>0</v>
      </c>
      <c r="AX88" s="94"/>
      <c r="AY88" s="97"/>
      <c r="AZ88" s="224" t="e">
        <f>SUM(S88+Z88+AG88+AO88+AW88)</f>
        <v>#VALUE!</v>
      </c>
    </row>
    <row r="89" spans="1:52" ht="18.95" customHeight="1">
      <c r="A89" s="40"/>
      <c r="B89" s="154"/>
      <c r="C89" s="201"/>
      <c r="D89" s="41"/>
      <c r="E89" s="154"/>
      <c r="F89" s="181" t="s">
        <v>135</v>
      </c>
      <c r="G89" s="201"/>
      <c r="H89" s="201"/>
      <c r="I89" s="201"/>
      <c r="J89" s="201"/>
      <c r="K89" s="201"/>
      <c r="L89" s="206">
        <v>0</v>
      </c>
      <c r="M89" s="203"/>
      <c r="N89" s="156"/>
      <c r="O89" s="154"/>
      <c r="P89" s="154"/>
      <c r="Q89" s="154"/>
      <c r="R89" s="154"/>
      <c r="S89" s="219">
        <f>IF($L89&gt;0,S85*$L89,0)</f>
        <v>0</v>
      </c>
      <c r="T89" s="116"/>
      <c r="U89" s="120"/>
      <c r="V89" s="165"/>
      <c r="W89" s="154"/>
      <c r="X89" s="154"/>
      <c r="Y89" s="165"/>
      <c r="Z89" s="219">
        <f>IF($L89&gt;0,Z85*$L89,0)</f>
        <v>0</v>
      </c>
      <c r="AA89" s="116"/>
      <c r="AB89" s="204"/>
      <c r="AC89" s="205"/>
      <c r="AD89" s="154"/>
      <c r="AE89" s="154"/>
      <c r="AF89" s="205"/>
      <c r="AG89" s="219">
        <f>IF($L89&gt;0,AG85*$L89,0)</f>
        <v>0</v>
      </c>
      <c r="AH89" s="116"/>
      <c r="AI89" s="120"/>
      <c r="AJ89" s="154"/>
      <c r="AK89" s="154"/>
      <c r="AL89" s="154"/>
      <c r="AM89" s="165"/>
      <c r="AN89" s="165"/>
      <c r="AO89" s="219">
        <f>IF($L89&gt;0,AO85*$L89,0)</f>
        <v>0</v>
      </c>
      <c r="AP89" s="116"/>
      <c r="AQ89" s="120"/>
      <c r="AR89" s="154"/>
      <c r="AS89" s="154"/>
      <c r="AT89" s="154"/>
      <c r="AU89" s="165"/>
      <c r="AV89" s="165"/>
      <c r="AW89" s="219">
        <f>IF($L89&gt;0,AW85*$L89,0)</f>
        <v>0</v>
      </c>
      <c r="AX89" s="94"/>
      <c r="AY89" s="97"/>
      <c r="AZ89" s="224">
        <f>SUM(S89+Z89+AG89+AO89+AW89)</f>
        <v>0</v>
      </c>
    </row>
    <row r="90" spans="1:52" ht="18.75" customHeight="1">
      <c r="A90" s="40"/>
      <c r="B90" s="122" t="s">
        <v>136</v>
      </c>
      <c r="C90" s="41"/>
      <c r="D90" s="154"/>
      <c r="E90" s="154"/>
      <c r="F90" s="48"/>
      <c r="G90" s="48"/>
      <c r="H90" s="48"/>
      <c r="I90" s="48"/>
      <c r="J90" s="48"/>
      <c r="K90" s="48"/>
      <c r="L90" s="58"/>
      <c r="M90" s="155"/>
      <c r="N90" s="156"/>
      <c r="O90" s="154"/>
      <c r="P90" s="154"/>
      <c r="Q90" s="154"/>
      <c r="R90" s="154"/>
      <c r="S90" s="220" t="e">
        <f>S88*$L88+S89</f>
        <v>#VALUE!</v>
      </c>
      <c r="T90" s="94"/>
      <c r="U90" s="97"/>
      <c r="V90" s="174"/>
      <c r="W90" s="154"/>
      <c r="X90" s="154"/>
      <c r="Y90" s="174"/>
      <c r="Z90" s="220">
        <f>Z88*$L88+Z89</f>
        <v>0</v>
      </c>
      <c r="AA90" s="94"/>
      <c r="AB90" s="125"/>
      <c r="AC90" s="123"/>
      <c r="AD90" s="154"/>
      <c r="AE90" s="154"/>
      <c r="AF90" s="123"/>
      <c r="AG90" s="220">
        <f>AG88*$L88+AG89</f>
        <v>0</v>
      </c>
      <c r="AH90" s="94"/>
      <c r="AI90" s="125"/>
      <c r="AJ90" s="154"/>
      <c r="AK90" s="154"/>
      <c r="AL90" s="154"/>
      <c r="AM90" s="123"/>
      <c r="AN90" s="123"/>
      <c r="AO90" s="220">
        <f>AO88*$L88+AO89</f>
        <v>0</v>
      </c>
      <c r="AP90" s="94"/>
      <c r="AQ90" s="125"/>
      <c r="AR90" s="154"/>
      <c r="AS90" s="154"/>
      <c r="AT90" s="154"/>
      <c r="AU90" s="123"/>
      <c r="AV90" s="123"/>
      <c r="AW90" s="220">
        <f>AW88*$L88+AW89</f>
        <v>0</v>
      </c>
      <c r="AX90" s="94"/>
      <c r="AY90" s="97"/>
      <c r="AZ90" s="225" t="e">
        <f>SUM(S90+Z90+AG90+AO90+AW90)</f>
        <v>#VALUE!</v>
      </c>
    </row>
    <row r="91" spans="1:52" ht="18.75" customHeight="1">
      <c r="A91" s="207" t="s">
        <v>137</v>
      </c>
      <c r="B91" s="208" t="s">
        <v>138</v>
      </c>
      <c r="C91" s="209"/>
      <c r="D91" s="51"/>
      <c r="E91" s="51"/>
      <c r="F91" s="209"/>
      <c r="G91" s="209"/>
      <c r="H91" s="209"/>
      <c r="I91" s="209"/>
      <c r="J91" s="209"/>
      <c r="K91" s="209"/>
      <c r="L91" s="209"/>
      <c r="M91" s="210"/>
      <c r="N91" s="211"/>
      <c r="O91" s="51"/>
      <c r="P91" s="51"/>
      <c r="Q91" s="51"/>
      <c r="R91" s="51"/>
      <c r="S91" s="223" t="e">
        <f>SUM(S85+S90)</f>
        <v>#VALUE!</v>
      </c>
      <c r="T91" s="212"/>
      <c r="U91" s="213"/>
      <c r="V91" s="214"/>
      <c r="W91" s="51"/>
      <c r="X91" s="51"/>
      <c r="Y91" s="214"/>
      <c r="Z91" s="223">
        <f>SUM(Z85+Z90)</f>
        <v>0</v>
      </c>
      <c r="AA91" s="212"/>
      <c r="AB91" s="213"/>
      <c r="AC91" s="214"/>
      <c r="AD91" s="51"/>
      <c r="AE91" s="51"/>
      <c r="AF91" s="214"/>
      <c r="AG91" s="223">
        <f>SUM(AG85+AG90)</f>
        <v>0</v>
      </c>
      <c r="AH91" s="212"/>
      <c r="AI91" s="213"/>
      <c r="AJ91" s="51"/>
      <c r="AK91" s="51"/>
      <c r="AL91" s="51"/>
      <c r="AM91" s="214"/>
      <c r="AN91" s="214"/>
      <c r="AO91" s="223">
        <f>SUM(AO85+AO90)</f>
        <v>0</v>
      </c>
      <c r="AP91" s="212"/>
      <c r="AQ91" s="213"/>
      <c r="AR91" s="51"/>
      <c r="AS91" s="51"/>
      <c r="AT91" s="51"/>
      <c r="AU91" s="214"/>
      <c r="AV91" s="214"/>
      <c r="AW91" s="223">
        <f>SUM(AW85+AW90)</f>
        <v>0</v>
      </c>
      <c r="AX91" s="212"/>
      <c r="AY91" s="215"/>
      <c r="AZ91" s="226" t="e">
        <f>SUM(AZ85+AZ90)</f>
        <v>#VALUE!</v>
      </c>
    </row>
  </sheetData>
  <sheetProtection algorithmName="SHA-512" hashValue="uDFbu70wHxBkqhU/ykaNHxPcu2iWOBWPabia1SwEvAsHTdlsuwJJqwZpEfHiaoG/QT2FXnT7rfbRMOhitJn3aA==" saltValue="fmvcjGXC69gPjey5fmedBw==" spinCount="100000" sheet="1" objects="1" scenarios="1" selectLockedCells="1"/>
  <mergeCells count="49">
    <mergeCell ref="AI11:AP11"/>
    <mergeCell ref="A2:D2"/>
    <mergeCell ref="E2:S2"/>
    <mergeCell ref="A4:D4"/>
    <mergeCell ref="E4:Z4"/>
    <mergeCell ref="E5:Z5"/>
    <mergeCell ref="A6:D6"/>
    <mergeCell ref="E6:Z6"/>
    <mergeCell ref="A8:D8"/>
    <mergeCell ref="F8:H8"/>
    <mergeCell ref="J8:L8"/>
    <mergeCell ref="N8:Q8"/>
    <mergeCell ref="N11:T11"/>
    <mergeCell ref="U11:AA11"/>
    <mergeCell ref="AB11:AH11"/>
    <mergeCell ref="AC1:AZ10"/>
    <mergeCell ref="C54:L54"/>
    <mergeCell ref="D74:L74"/>
    <mergeCell ref="C16:D16"/>
    <mergeCell ref="C17:D17"/>
    <mergeCell ref="C18:D18"/>
    <mergeCell ref="C19:D19"/>
    <mergeCell ref="C20:D20"/>
    <mergeCell ref="B23:D23"/>
    <mergeCell ref="B34:F34"/>
    <mergeCell ref="B51:F51"/>
    <mergeCell ref="C52:L52"/>
    <mergeCell ref="C53:L53"/>
    <mergeCell ref="C15:D15"/>
    <mergeCell ref="AQ11:AX11"/>
    <mergeCell ref="AY11:AZ11"/>
    <mergeCell ref="C13:F13"/>
    <mergeCell ref="O13:O14"/>
    <mergeCell ref="Q13:Q14"/>
    <mergeCell ref="AM13:AM14"/>
    <mergeCell ref="AS13:AS14"/>
    <mergeCell ref="AU13:AU14"/>
    <mergeCell ref="AZ13:AZ14"/>
    <mergeCell ref="C14:D14"/>
    <mergeCell ref="V13:V14"/>
    <mergeCell ref="X13:X14"/>
    <mergeCell ref="AC13:AC14"/>
    <mergeCell ref="AE13:AE14"/>
    <mergeCell ref="AK13:AK14"/>
    <mergeCell ref="D75:L75"/>
    <mergeCell ref="D76:L76"/>
    <mergeCell ref="D77:L77"/>
    <mergeCell ref="D81:L81"/>
    <mergeCell ref="D82:L82"/>
  </mergeCells>
  <conditionalFormatting sqref="S22:V22 Y22:AC22 AF22:AI22 AM22:AQ22 AU22:AY22 T23:V23 AA23:AC23 AK23 AS23 Y23:Y29 AF23:AF29 AH23:AI29 AN23:AN29 AP23:AQ29 AV23:AV29 AX23:AY29 T24:U29 AA24:AB29 S30:V33 Y30:AC33 AF30:AI33 AM30:AQ33 AU30:AY33 U56:V61 Y56:Y61 AB56:AC61 AF56:AF61 AI56:AI61 AM56:AN61 AQ56:AQ61 AU56:AV61 U85:V87 Y85:Y87 AI85:AI88 AM85:AN88 AQ85:AQ88 AU85:AV88 AB85:AC91 AF85:AF91 AI90:AI91 AM90:AN91 AQ90:AQ91 AU90:AV91 U91:V91 Y91">
    <cfRule type="cellIs" dxfId="0" priority="1" stopIfTrue="1" operator="lessThan">
      <formula>0</formula>
    </cfRule>
  </conditionalFormatting>
  <dataValidations count="2">
    <dataValidation allowBlank="1" showErrorMessage="1" prompt="Enter the Subawardee's name" sqref="D74:L77" xr:uid="{F9EE4A69-E028-4C1B-9569-76464EA50A06}"/>
    <dataValidation allowBlank="1" showInputMessage="1" showErrorMessage="1" promptTitle="Other" prompt="Briefly describe &quot;other&quot; costs" sqref="D81:L82" xr:uid="{8A6B3D5B-4688-42AC-B3AF-51F9B9F3517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8EEE6-A8AA-45EA-AA0F-458C3B1930A9}">
  <sheetPr>
    <pageSetUpPr fitToPage="1"/>
  </sheetPr>
  <dimension ref="A1:U34"/>
  <sheetViews>
    <sheetView workbookViewId="0">
      <selection activeCell="A9" sqref="A9"/>
    </sheetView>
  </sheetViews>
  <sheetFormatPr defaultRowHeight="12"/>
  <cols>
    <col min="1" max="1" width="11.7109375" style="237" customWidth="1"/>
    <col min="2" max="2" width="9.42578125" style="237" bestFit="1" customWidth="1"/>
    <col min="3" max="3" width="10.85546875" style="237" bestFit="1" customWidth="1"/>
    <col min="4" max="4" width="9.140625" style="237"/>
    <col min="5" max="5" width="9.85546875" style="237" bestFit="1" customWidth="1"/>
    <col min="6" max="7" width="9.140625" style="237"/>
    <col min="8" max="8" width="5" style="237" bestFit="1" customWidth="1"/>
    <col min="9" max="9" width="9.140625" style="237"/>
    <col min="10" max="11" width="10.7109375" style="237" customWidth="1"/>
    <col min="12" max="12" width="4.7109375" style="237" customWidth="1"/>
    <col min="13" max="14" width="10.7109375" style="237" customWidth="1"/>
    <col min="15" max="15" width="4.7109375" style="237" customWidth="1"/>
    <col min="16" max="19" width="10.7109375" style="237" customWidth="1"/>
    <col min="20" max="20" width="4.7109375" style="237" customWidth="1"/>
    <col min="21" max="22" width="10.7109375" style="237" customWidth="1"/>
    <col min="23" max="265" width="9.140625" style="237"/>
    <col min="266" max="267" width="10.7109375" style="237" customWidth="1"/>
    <col min="268" max="268" width="4.7109375" style="237" customWidth="1"/>
    <col min="269" max="270" width="10.7109375" style="237" customWidth="1"/>
    <col min="271" max="271" width="4.7109375" style="237" customWidth="1"/>
    <col min="272" max="275" width="10.7109375" style="237" customWidth="1"/>
    <col min="276" max="276" width="4.7109375" style="237" customWidth="1"/>
    <col min="277" max="278" width="10.7109375" style="237" customWidth="1"/>
    <col min="279" max="521" width="9.140625" style="237"/>
    <col min="522" max="523" width="10.7109375" style="237" customWidth="1"/>
    <col min="524" max="524" width="4.7109375" style="237" customWidth="1"/>
    <col min="525" max="526" width="10.7109375" style="237" customWidth="1"/>
    <col min="527" max="527" width="4.7109375" style="237" customWidth="1"/>
    <col min="528" max="531" width="10.7109375" style="237" customWidth="1"/>
    <col min="532" max="532" width="4.7109375" style="237" customWidth="1"/>
    <col min="533" max="534" width="10.7109375" style="237" customWidth="1"/>
    <col min="535" max="777" width="9.140625" style="237"/>
    <col min="778" max="779" width="10.7109375" style="237" customWidth="1"/>
    <col min="780" max="780" width="4.7109375" style="237" customWidth="1"/>
    <col min="781" max="782" width="10.7109375" style="237" customWidth="1"/>
    <col min="783" max="783" width="4.7109375" style="237" customWidth="1"/>
    <col min="784" max="787" width="10.7109375" style="237" customWidth="1"/>
    <col min="788" max="788" width="4.7109375" style="237" customWidth="1"/>
    <col min="789" max="790" width="10.7109375" style="237" customWidth="1"/>
    <col min="791" max="1033" width="9.140625" style="237"/>
    <col min="1034" max="1035" width="10.7109375" style="237" customWidth="1"/>
    <col min="1036" max="1036" width="4.7109375" style="237" customWidth="1"/>
    <col min="1037" max="1038" width="10.7109375" style="237" customWidth="1"/>
    <col min="1039" max="1039" width="4.7109375" style="237" customWidth="1"/>
    <col min="1040" max="1043" width="10.7109375" style="237" customWidth="1"/>
    <col min="1044" max="1044" width="4.7109375" style="237" customWidth="1"/>
    <col min="1045" max="1046" width="10.7109375" style="237" customWidth="1"/>
    <col min="1047" max="1289" width="9.140625" style="237"/>
    <col min="1290" max="1291" width="10.7109375" style="237" customWidth="1"/>
    <col min="1292" max="1292" width="4.7109375" style="237" customWidth="1"/>
    <col min="1293" max="1294" width="10.7109375" style="237" customWidth="1"/>
    <col min="1295" max="1295" width="4.7109375" style="237" customWidth="1"/>
    <col min="1296" max="1299" width="10.7109375" style="237" customWidth="1"/>
    <col min="1300" max="1300" width="4.7109375" style="237" customWidth="1"/>
    <col min="1301" max="1302" width="10.7109375" style="237" customWidth="1"/>
    <col min="1303" max="1545" width="9.140625" style="237"/>
    <col min="1546" max="1547" width="10.7109375" style="237" customWidth="1"/>
    <col min="1548" max="1548" width="4.7109375" style="237" customWidth="1"/>
    <col min="1549" max="1550" width="10.7109375" style="237" customWidth="1"/>
    <col min="1551" max="1551" width="4.7109375" style="237" customWidth="1"/>
    <col min="1552" max="1555" width="10.7109375" style="237" customWidth="1"/>
    <col min="1556" max="1556" width="4.7109375" style="237" customWidth="1"/>
    <col min="1557" max="1558" width="10.7109375" style="237" customWidth="1"/>
    <col min="1559" max="1801" width="9.140625" style="237"/>
    <col min="1802" max="1803" width="10.7109375" style="237" customWidth="1"/>
    <col min="1804" max="1804" width="4.7109375" style="237" customWidth="1"/>
    <col min="1805" max="1806" width="10.7109375" style="237" customWidth="1"/>
    <col min="1807" max="1807" width="4.7109375" style="237" customWidth="1"/>
    <col min="1808" max="1811" width="10.7109375" style="237" customWidth="1"/>
    <col min="1812" max="1812" width="4.7109375" style="237" customWidth="1"/>
    <col min="1813" max="1814" width="10.7109375" style="237" customWidth="1"/>
    <col min="1815" max="2057" width="9.140625" style="237"/>
    <col min="2058" max="2059" width="10.7109375" style="237" customWidth="1"/>
    <col min="2060" max="2060" width="4.7109375" style="237" customWidth="1"/>
    <col min="2061" max="2062" width="10.7109375" style="237" customWidth="1"/>
    <col min="2063" max="2063" width="4.7109375" style="237" customWidth="1"/>
    <col min="2064" max="2067" width="10.7109375" style="237" customWidth="1"/>
    <col min="2068" max="2068" width="4.7109375" style="237" customWidth="1"/>
    <col min="2069" max="2070" width="10.7109375" style="237" customWidth="1"/>
    <col min="2071" max="2313" width="9.140625" style="237"/>
    <col min="2314" max="2315" width="10.7109375" style="237" customWidth="1"/>
    <col min="2316" max="2316" width="4.7109375" style="237" customWidth="1"/>
    <col min="2317" max="2318" width="10.7109375" style="237" customWidth="1"/>
    <col min="2319" max="2319" width="4.7109375" style="237" customWidth="1"/>
    <col min="2320" max="2323" width="10.7109375" style="237" customWidth="1"/>
    <col min="2324" max="2324" width="4.7109375" style="237" customWidth="1"/>
    <col min="2325" max="2326" width="10.7109375" style="237" customWidth="1"/>
    <col min="2327" max="2569" width="9.140625" style="237"/>
    <col min="2570" max="2571" width="10.7109375" style="237" customWidth="1"/>
    <col min="2572" max="2572" width="4.7109375" style="237" customWidth="1"/>
    <col min="2573" max="2574" width="10.7109375" style="237" customWidth="1"/>
    <col min="2575" max="2575" width="4.7109375" style="237" customWidth="1"/>
    <col min="2576" max="2579" width="10.7109375" style="237" customWidth="1"/>
    <col min="2580" max="2580" width="4.7109375" style="237" customWidth="1"/>
    <col min="2581" max="2582" width="10.7109375" style="237" customWidth="1"/>
    <col min="2583" max="2825" width="9.140625" style="237"/>
    <col min="2826" max="2827" width="10.7109375" style="237" customWidth="1"/>
    <col min="2828" max="2828" width="4.7109375" style="237" customWidth="1"/>
    <col min="2829" max="2830" width="10.7109375" style="237" customWidth="1"/>
    <col min="2831" max="2831" width="4.7109375" style="237" customWidth="1"/>
    <col min="2832" max="2835" width="10.7109375" style="237" customWidth="1"/>
    <col min="2836" max="2836" width="4.7109375" style="237" customWidth="1"/>
    <col min="2837" max="2838" width="10.7109375" style="237" customWidth="1"/>
    <col min="2839" max="3081" width="9.140625" style="237"/>
    <col min="3082" max="3083" width="10.7109375" style="237" customWidth="1"/>
    <col min="3084" max="3084" width="4.7109375" style="237" customWidth="1"/>
    <col min="3085" max="3086" width="10.7109375" style="237" customWidth="1"/>
    <col min="3087" max="3087" width="4.7109375" style="237" customWidth="1"/>
    <col min="3088" max="3091" width="10.7109375" style="237" customWidth="1"/>
    <col min="3092" max="3092" width="4.7109375" style="237" customWidth="1"/>
    <col min="3093" max="3094" width="10.7109375" style="237" customWidth="1"/>
    <col min="3095" max="3337" width="9.140625" style="237"/>
    <col min="3338" max="3339" width="10.7109375" style="237" customWidth="1"/>
    <col min="3340" max="3340" width="4.7109375" style="237" customWidth="1"/>
    <col min="3341" max="3342" width="10.7109375" style="237" customWidth="1"/>
    <col min="3343" max="3343" width="4.7109375" style="237" customWidth="1"/>
    <col min="3344" max="3347" width="10.7109375" style="237" customWidth="1"/>
    <col min="3348" max="3348" width="4.7109375" style="237" customWidth="1"/>
    <col min="3349" max="3350" width="10.7109375" style="237" customWidth="1"/>
    <col min="3351" max="3593" width="9.140625" style="237"/>
    <col min="3594" max="3595" width="10.7109375" style="237" customWidth="1"/>
    <col min="3596" max="3596" width="4.7109375" style="237" customWidth="1"/>
    <col min="3597" max="3598" width="10.7109375" style="237" customWidth="1"/>
    <col min="3599" max="3599" width="4.7109375" style="237" customWidth="1"/>
    <col min="3600" max="3603" width="10.7109375" style="237" customWidth="1"/>
    <col min="3604" max="3604" width="4.7109375" style="237" customWidth="1"/>
    <col min="3605" max="3606" width="10.7109375" style="237" customWidth="1"/>
    <col min="3607" max="3849" width="9.140625" style="237"/>
    <col min="3850" max="3851" width="10.7109375" style="237" customWidth="1"/>
    <col min="3852" max="3852" width="4.7109375" style="237" customWidth="1"/>
    <col min="3853" max="3854" width="10.7109375" style="237" customWidth="1"/>
    <col min="3855" max="3855" width="4.7109375" style="237" customWidth="1"/>
    <col min="3856" max="3859" width="10.7109375" style="237" customWidth="1"/>
    <col min="3860" max="3860" width="4.7109375" style="237" customWidth="1"/>
    <col min="3861" max="3862" width="10.7109375" style="237" customWidth="1"/>
    <col min="3863" max="4105" width="9.140625" style="237"/>
    <col min="4106" max="4107" width="10.7109375" style="237" customWidth="1"/>
    <col min="4108" max="4108" width="4.7109375" style="237" customWidth="1"/>
    <col min="4109" max="4110" width="10.7109375" style="237" customWidth="1"/>
    <col min="4111" max="4111" width="4.7109375" style="237" customWidth="1"/>
    <col min="4112" max="4115" width="10.7109375" style="237" customWidth="1"/>
    <col min="4116" max="4116" width="4.7109375" style="237" customWidth="1"/>
    <col min="4117" max="4118" width="10.7109375" style="237" customWidth="1"/>
    <col min="4119" max="4361" width="9.140625" style="237"/>
    <col min="4362" max="4363" width="10.7109375" style="237" customWidth="1"/>
    <col min="4364" max="4364" width="4.7109375" style="237" customWidth="1"/>
    <col min="4365" max="4366" width="10.7109375" style="237" customWidth="1"/>
    <col min="4367" max="4367" width="4.7109375" style="237" customWidth="1"/>
    <col min="4368" max="4371" width="10.7109375" style="237" customWidth="1"/>
    <col min="4372" max="4372" width="4.7109375" style="237" customWidth="1"/>
    <col min="4373" max="4374" width="10.7109375" style="237" customWidth="1"/>
    <col min="4375" max="4617" width="9.140625" style="237"/>
    <col min="4618" max="4619" width="10.7109375" style="237" customWidth="1"/>
    <col min="4620" max="4620" width="4.7109375" style="237" customWidth="1"/>
    <col min="4621" max="4622" width="10.7109375" style="237" customWidth="1"/>
    <col min="4623" max="4623" width="4.7109375" style="237" customWidth="1"/>
    <col min="4624" max="4627" width="10.7109375" style="237" customWidth="1"/>
    <col min="4628" max="4628" width="4.7109375" style="237" customWidth="1"/>
    <col min="4629" max="4630" width="10.7109375" style="237" customWidth="1"/>
    <col min="4631" max="4873" width="9.140625" style="237"/>
    <col min="4874" max="4875" width="10.7109375" style="237" customWidth="1"/>
    <col min="4876" max="4876" width="4.7109375" style="237" customWidth="1"/>
    <col min="4877" max="4878" width="10.7109375" style="237" customWidth="1"/>
    <col min="4879" max="4879" width="4.7109375" style="237" customWidth="1"/>
    <col min="4880" max="4883" width="10.7109375" style="237" customWidth="1"/>
    <col min="4884" max="4884" width="4.7109375" style="237" customWidth="1"/>
    <col min="4885" max="4886" width="10.7109375" style="237" customWidth="1"/>
    <col min="4887" max="5129" width="9.140625" style="237"/>
    <col min="5130" max="5131" width="10.7109375" style="237" customWidth="1"/>
    <col min="5132" max="5132" width="4.7109375" style="237" customWidth="1"/>
    <col min="5133" max="5134" width="10.7109375" style="237" customWidth="1"/>
    <col min="5135" max="5135" width="4.7109375" style="237" customWidth="1"/>
    <col min="5136" max="5139" width="10.7109375" style="237" customWidth="1"/>
    <col min="5140" max="5140" width="4.7109375" style="237" customWidth="1"/>
    <col min="5141" max="5142" width="10.7109375" style="237" customWidth="1"/>
    <col min="5143" max="5385" width="9.140625" style="237"/>
    <col min="5386" max="5387" width="10.7109375" style="237" customWidth="1"/>
    <col min="5388" max="5388" width="4.7109375" style="237" customWidth="1"/>
    <col min="5389" max="5390" width="10.7109375" style="237" customWidth="1"/>
    <col min="5391" max="5391" width="4.7109375" style="237" customWidth="1"/>
    <col min="5392" max="5395" width="10.7109375" style="237" customWidth="1"/>
    <col min="5396" max="5396" width="4.7109375" style="237" customWidth="1"/>
    <col min="5397" max="5398" width="10.7109375" style="237" customWidth="1"/>
    <col min="5399" max="5641" width="9.140625" style="237"/>
    <col min="5642" max="5643" width="10.7109375" style="237" customWidth="1"/>
    <col min="5644" max="5644" width="4.7109375" style="237" customWidth="1"/>
    <col min="5645" max="5646" width="10.7109375" style="237" customWidth="1"/>
    <col min="5647" max="5647" width="4.7109375" style="237" customWidth="1"/>
    <col min="5648" max="5651" width="10.7109375" style="237" customWidth="1"/>
    <col min="5652" max="5652" width="4.7109375" style="237" customWidth="1"/>
    <col min="5653" max="5654" width="10.7109375" style="237" customWidth="1"/>
    <col min="5655" max="5897" width="9.140625" style="237"/>
    <col min="5898" max="5899" width="10.7109375" style="237" customWidth="1"/>
    <col min="5900" max="5900" width="4.7109375" style="237" customWidth="1"/>
    <col min="5901" max="5902" width="10.7109375" style="237" customWidth="1"/>
    <col min="5903" max="5903" width="4.7109375" style="237" customWidth="1"/>
    <col min="5904" max="5907" width="10.7109375" style="237" customWidth="1"/>
    <col min="5908" max="5908" width="4.7109375" style="237" customWidth="1"/>
    <col min="5909" max="5910" width="10.7109375" style="237" customWidth="1"/>
    <col min="5911" max="6153" width="9.140625" style="237"/>
    <col min="6154" max="6155" width="10.7109375" style="237" customWidth="1"/>
    <col min="6156" max="6156" width="4.7109375" style="237" customWidth="1"/>
    <col min="6157" max="6158" width="10.7109375" style="237" customWidth="1"/>
    <col min="6159" max="6159" width="4.7109375" style="237" customWidth="1"/>
    <col min="6160" max="6163" width="10.7109375" style="237" customWidth="1"/>
    <col min="6164" max="6164" width="4.7109375" style="237" customWidth="1"/>
    <col min="6165" max="6166" width="10.7109375" style="237" customWidth="1"/>
    <col min="6167" max="6409" width="9.140625" style="237"/>
    <col min="6410" max="6411" width="10.7109375" style="237" customWidth="1"/>
    <col min="6412" max="6412" width="4.7109375" style="237" customWidth="1"/>
    <col min="6413" max="6414" width="10.7109375" style="237" customWidth="1"/>
    <col min="6415" max="6415" width="4.7109375" style="237" customWidth="1"/>
    <col min="6416" max="6419" width="10.7109375" style="237" customWidth="1"/>
    <col min="6420" max="6420" width="4.7109375" style="237" customWidth="1"/>
    <col min="6421" max="6422" width="10.7109375" style="237" customWidth="1"/>
    <col min="6423" max="6665" width="9.140625" style="237"/>
    <col min="6666" max="6667" width="10.7109375" style="237" customWidth="1"/>
    <col min="6668" max="6668" width="4.7109375" style="237" customWidth="1"/>
    <col min="6669" max="6670" width="10.7109375" style="237" customWidth="1"/>
    <col min="6671" max="6671" width="4.7109375" style="237" customWidth="1"/>
    <col min="6672" max="6675" width="10.7109375" style="237" customWidth="1"/>
    <col min="6676" max="6676" width="4.7109375" style="237" customWidth="1"/>
    <col min="6677" max="6678" width="10.7109375" style="237" customWidth="1"/>
    <col min="6679" max="6921" width="9.140625" style="237"/>
    <col min="6922" max="6923" width="10.7109375" style="237" customWidth="1"/>
    <col min="6924" max="6924" width="4.7109375" style="237" customWidth="1"/>
    <col min="6925" max="6926" width="10.7109375" style="237" customWidth="1"/>
    <col min="6927" max="6927" width="4.7109375" style="237" customWidth="1"/>
    <col min="6928" max="6931" width="10.7109375" style="237" customWidth="1"/>
    <col min="6932" max="6932" width="4.7109375" style="237" customWidth="1"/>
    <col min="6933" max="6934" width="10.7109375" style="237" customWidth="1"/>
    <col min="6935" max="7177" width="9.140625" style="237"/>
    <col min="7178" max="7179" width="10.7109375" style="237" customWidth="1"/>
    <col min="7180" max="7180" width="4.7109375" style="237" customWidth="1"/>
    <col min="7181" max="7182" width="10.7109375" style="237" customWidth="1"/>
    <col min="7183" max="7183" width="4.7109375" style="237" customWidth="1"/>
    <col min="7184" max="7187" width="10.7109375" style="237" customWidth="1"/>
    <col min="7188" max="7188" width="4.7109375" style="237" customWidth="1"/>
    <col min="7189" max="7190" width="10.7109375" style="237" customWidth="1"/>
    <col min="7191" max="7433" width="9.140625" style="237"/>
    <col min="7434" max="7435" width="10.7109375" style="237" customWidth="1"/>
    <col min="7436" max="7436" width="4.7109375" style="237" customWidth="1"/>
    <col min="7437" max="7438" width="10.7109375" style="237" customWidth="1"/>
    <col min="7439" max="7439" width="4.7109375" style="237" customWidth="1"/>
    <col min="7440" max="7443" width="10.7109375" style="237" customWidth="1"/>
    <col min="7444" max="7444" width="4.7109375" style="237" customWidth="1"/>
    <col min="7445" max="7446" width="10.7109375" style="237" customWidth="1"/>
    <col min="7447" max="7689" width="9.140625" style="237"/>
    <col min="7690" max="7691" width="10.7109375" style="237" customWidth="1"/>
    <col min="7692" max="7692" width="4.7109375" style="237" customWidth="1"/>
    <col min="7693" max="7694" width="10.7109375" style="237" customWidth="1"/>
    <col min="7695" max="7695" width="4.7109375" style="237" customWidth="1"/>
    <col min="7696" max="7699" width="10.7109375" style="237" customWidth="1"/>
    <col min="7700" max="7700" width="4.7109375" style="237" customWidth="1"/>
    <col min="7701" max="7702" width="10.7109375" style="237" customWidth="1"/>
    <col min="7703" max="7945" width="9.140625" style="237"/>
    <col min="7946" max="7947" width="10.7109375" style="237" customWidth="1"/>
    <col min="7948" max="7948" width="4.7109375" style="237" customWidth="1"/>
    <col min="7949" max="7950" width="10.7109375" style="237" customWidth="1"/>
    <col min="7951" max="7951" width="4.7109375" style="237" customWidth="1"/>
    <col min="7952" max="7955" width="10.7109375" style="237" customWidth="1"/>
    <col min="7956" max="7956" width="4.7109375" style="237" customWidth="1"/>
    <col min="7957" max="7958" width="10.7109375" style="237" customWidth="1"/>
    <col min="7959" max="8201" width="9.140625" style="237"/>
    <col min="8202" max="8203" width="10.7109375" style="237" customWidth="1"/>
    <col min="8204" max="8204" width="4.7109375" style="237" customWidth="1"/>
    <col min="8205" max="8206" width="10.7109375" style="237" customWidth="1"/>
    <col min="8207" max="8207" width="4.7109375" style="237" customWidth="1"/>
    <col min="8208" max="8211" width="10.7109375" style="237" customWidth="1"/>
    <col min="8212" max="8212" width="4.7109375" style="237" customWidth="1"/>
    <col min="8213" max="8214" width="10.7109375" style="237" customWidth="1"/>
    <col min="8215" max="8457" width="9.140625" style="237"/>
    <col min="8458" max="8459" width="10.7109375" style="237" customWidth="1"/>
    <col min="8460" max="8460" width="4.7109375" style="237" customWidth="1"/>
    <col min="8461" max="8462" width="10.7109375" style="237" customWidth="1"/>
    <col min="8463" max="8463" width="4.7109375" style="237" customWidth="1"/>
    <col min="8464" max="8467" width="10.7109375" style="237" customWidth="1"/>
    <col min="8468" max="8468" width="4.7109375" style="237" customWidth="1"/>
    <col min="8469" max="8470" width="10.7109375" style="237" customWidth="1"/>
    <col min="8471" max="8713" width="9.140625" style="237"/>
    <col min="8714" max="8715" width="10.7109375" style="237" customWidth="1"/>
    <col min="8716" max="8716" width="4.7109375" style="237" customWidth="1"/>
    <col min="8717" max="8718" width="10.7109375" style="237" customWidth="1"/>
    <col min="8719" max="8719" width="4.7109375" style="237" customWidth="1"/>
    <col min="8720" max="8723" width="10.7109375" style="237" customWidth="1"/>
    <col min="8724" max="8724" width="4.7109375" style="237" customWidth="1"/>
    <col min="8725" max="8726" width="10.7109375" style="237" customWidth="1"/>
    <col min="8727" max="8969" width="9.140625" style="237"/>
    <col min="8970" max="8971" width="10.7109375" style="237" customWidth="1"/>
    <col min="8972" max="8972" width="4.7109375" style="237" customWidth="1"/>
    <col min="8973" max="8974" width="10.7109375" style="237" customWidth="1"/>
    <col min="8975" max="8975" width="4.7109375" style="237" customWidth="1"/>
    <col min="8976" max="8979" width="10.7109375" style="237" customWidth="1"/>
    <col min="8980" max="8980" width="4.7109375" style="237" customWidth="1"/>
    <col min="8981" max="8982" width="10.7109375" style="237" customWidth="1"/>
    <col min="8983" max="9225" width="9.140625" style="237"/>
    <col min="9226" max="9227" width="10.7109375" style="237" customWidth="1"/>
    <col min="9228" max="9228" width="4.7109375" style="237" customWidth="1"/>
    <col min="9229" max="9230" width="10.7109375" style="237" customWidth="1"/>
    <col min="9231" max="9231" width="4.7109375" style="237" customWidth="1"/>
    <col min="9232" max="9235" width="10.7109375" style="237" customWidth="1"/>
    <col min="9236" max="9236" width="4.7109375" style="237" customWidth="1"/>
    <col min="9237" max="9238" width="10.7109375" style="237" customWidth="1"/>
    <col min="9239" max="9481" width="9.140625" style="237"/>
    <col min="9482" max="9483" width="10.7109375" style="237" customWidth="1"/>
    <col min="9484" max="9484" width="4.7109375" style="237" customWidth="1"/>
    <col min="9485" max="9486" width="10.7109375" style="237" customWidth="1"/>
    <col min="9487" max="9487" width="4.7109375" style="237" customWidth="1"/>
    <col min="9488" max="9491" width="10.7109375" style="237" customWidth="1"/>
    <col min="9492" max="9492" width="4.7109375" style="237" customWidth="1"/>
    <col min="9493" max="9494" width="10.7109375" style="237" customWidth="1"/>
    <col min="9495" max="9737" width="9.140625" style="237"/>
    <col min="9738" max="9739" width="10.7109375" style="237" customWidth="1"/>
    <col min="9740" max="9740" width="4.7109375" style="237" customWidth="1"/>
    <col min="9741" max="9742" width="10.7109375" style="237" customWidth="1"/>
    <col min="9743" max="9743" width="4.7109375" style="237" customWidth="1"/>
    <col min="9744" max="9747" width="10.7109375" style="237" customWidth="1"/>
    <col min="9748" max="9748" width="4.7109375" style="237" customWidth="1"/>
    <col min="9749" max="9750" width="10.7109375" style="237" customWidth="1"/>
    <col min="9751" max="9993" width="9.140625" style="237"/>
    <col min="9994" max="9995" width="10.7109375" style="237" customWidth="1"/>
    <col min="9996" max="9996" width="4.7109375" style="237" customWidth="1"/>
    <col min="9997" max="9998" width="10.7109375" style="237" customWidth="1"/>
    <col min="9999" max="9999" width="4.7109375" style="237" customWidth="1"/>
    <col min="10000" max="10003" width="10.7109375" style="237" customWidth="1"/>
    <col min="10004" max="10004" width="4.7109375" style="237" customWidth="1"/>
    <col min="10005" max="10006" width="10.7109375" style="237" customWidth="1"/>
    <col min="10007" max="10249" width="9.140625" style="237"/>
    <col min="10250" max="10251" width="10.7109375" style="237" customWidth="1"/>
    <col min="10252" max="10252" width="4.7109375" style="237" customWidth="1"/>
    <col min="10253" max="10254" width="10.7109375" style="237" customWidth="1"/>
    <col min="10255" max="10255" width="4.7109375" style="237" customWidth="1"/>
    <col min="10256" max="10259" width="10.7109375" style="237" customWidth="1"/>
    <col min="10260" max="10260" width="4.7109375" style="237" customWidth="1"/>
    <col min="10261" max="10262" width="10.7109375" style="237" customWidth="1"/>
    <col min="10263" max="10505" width="9.140625" style="237"/>
    <col min="10506" max="10507" width="10.7109375" style="237" customWidth="1"/>
    <col min="10508" max="10508" width="4.7109375" style="237" customWidth="1"/>
    <col min="10509" max="10510" width="10.7109375" style="237" customWidth="1"/>
    <col min="10511" max="10511" width="4.7109375" style="237" customWidth="1"/>
    <col min="10512" max="10515" width="10.7109375" style="237" customWidth="1"/>
    <col min="10516" max="10516" width="4.7109375" style="237" customWidth="1"/>
    <col min="10517" max="10518" width="10.7109375" style="237" customWidth="1"/>
    <col min="10519" max="10761" width="9.140625" style="237"/>
    <col min="10762" max="10763" width="10.7109375" style="237" customWidth="1"/>
    <col min="10764" max="10764" width="4.7109375" style="237" customWidth="1"/>
    <col min="10765" max="10766" width="10.7109375" style="237" customWidth="1"/>
    <col min="10767" max="10767" width="4.7109375" style="237" customWidth="1"/>
    <col min="10768" max="10771" width="10.7109375" style="237" customWidth="1"/>
    <col min="10772" max="10772" width="4.7109375" style="237" customWidth="1"/>
    <col min="10773" max="10774" width="10.7109375" style="237" customWidth="1"/>
    <col min="10775" max="11017" width="9.140625" style="237"/>
    <col min="11018" max="11019" width="10.7109375" style="237" customWidth="1"/>
    <col min="11020" max="11020" width="4.7109375" style="237" customWidth="1"/>
    <col min="11021" max="11022" width="10.7109375" style="237" customWidth="1"/>
    <col min="11023" max="11023" width="4.7109375" style="237" customWidth="1"/>
    <col min="11024" max="11027" width="10.7109375" style="237" customWidth="1"/>
    <col min="11028" max="11028" width="4.7109375" style="237" customWidth="1"/>
    <col min="11029" max="11030" width="10.7109375" style="237" customWidth="1"/>
    <col min="11031" max="11273" width="9.140625" style="237"/>
    <col min="11274" max="11275" width="10.7109375" style="237" customWidth="1"/>
    <col min="11276" max="11276" width="4.7109375" style="237" customWidth="1"/>
    <col min="11277" max="11278" width="10.7109375" style="237" customWidth="1"/>
    <col min="11279" max="11279" width="4.7109375" style="237" customWidth="1"/>
    <col min="11280" max="11283" width="10.7109375" style="237" customWidth="1"/>
    <col min="11284" max="11284" width="4.7109375" style="237" customWidth="1"/>
    <col min="11285" max="11286" width="10.7109375" style="237" customWidth="1"/>
    <col min="11287" max="11529" width="9.140625" style="237"/>
    <col min="11530" max="11531" width="10.7109375" style="237" customWidth="1"/>
    <col min="11532" max="11532" width="4.7109375" style="237" customWidth="1"/>
    <col min="11533" max="11534" width="10.7109375" style="237" customWidth="1"/>
    <col min="11535" max="11535" width="4.7109375" style="237" customWidth="1"/>
    <col min="11536" max="11539" width="10.7109375" style="237" customWidth="1"/>
    <col min="11540" max="11540" width="4.7109375" style="237" customWidth="1"/>
    <col min="11541" max="11542" width="10.7109375" style="237" customWidth="1"/>
    <col min="11543" max="11785" width="9.140625" style="237"/>
    <col min="11786" max="11787" width="10.7109375" style="237" customWidth="1"/>
    <col min="11788" max="11788" width="4.7109375" style="237" customWidth="1"/>
    <col min="11789" max="11790" width="10.7109375" style="237" customWidth="1"/>
    <col min="11791" max="11791" width="4.7109375" style="237" customWidth="1"/>
    <col min="11792" max="11795" width="10.7109375" style="237" customWidth="1"/>
    <col min="11796" max="11796" width="4.7109375" style="237" customWidth="1"/>
    <col min="11797" max="11798" width="10.7109375" style="237" customWidth="1"/>
    <col min="11799" max="12041" width="9.140625" style="237"/>
    <col min="12042" max="12043" width="10.7109375" style="237" customWidth="1"/>
    <col min="12044" max="12044" width="4.7109375" style="237" customWidth="1"/>
    <col min="12045" max="12046" width="10.7109375" style="237" customWidth="1"/>
    <col min="12047" max="12047" width="4.7109375" style="237" customWidth="1"/>
    <col min="12048" max="12051" width="10.7109375" style="237" customWidth="1"/>
    <col min="12052" max="12052" width="4.7109375" style="237" customWidth="1"/>
    <col min="12053" max="12054" width="10.7109375" style="237" customWidth="1"/>
    <col min="12055" max="12297" width="9.140625" style="237"/>
    <col min="12298" max="12299" width="10.7109375" style="237" customWidth="1"/>
    <col min="12300" max="12300" width="4.7109375" style="237" customWidth="1"/>
    <col min="12301" max="12302" width="10.7109375" style="237" customWidth="1"/>
    <col min="12303" max="12303" width="4.7109375" style="237" customWidth="1"/>
    <col min="12304" max="12307" width="10.7109375" style="237" customWidth="1"/>
    <col min="12308" max="12308" width="4.7109375" style="237" customWidth="1"/>
    <col min="12309" max="12310" width="10.7109375" style="237" customWidth="1"/>
    <col min="12311" max="12553" width="9.140625" style="237"/>
    <col min="12554" max="12555" width="10.7109375" style="237" customWidth="1"/>
    <col min="12556" max="12556" width="4.7109375" style="237" customWidth="1"/>
    <col min="12557" max="12558" width="10.7109375" style="237" customWidth="1"/>
    <col min="12559" max="12559" width="4.7109375" style="237" customWidth="1"/>
    <col min="12560" max="12563" width="10.7109375" style="237" customWidth="1"/>
    <col min="12564" max="12564" width="4.7109375" style="237" customWidth="1"/>
    <col min="12565" max="12566" width="10.7109375" style="237" customWidth="1"/>
    <col min="12567" max="12809" width="9.140625" style="237"/>
    <col min="12810" max="12811" width="10.7109375" style="237" customWidth="1"/>
    <col min="12812" max="12812" width="4.7109375" style="237" customWidth="1"/>
    <col min="12813" max="12814" width="10.7109375" style="237" customWidth="1"/>
    <col min="12815" max="12815" width="4.7109375" style="237" customWidth="1"/>
    <col min="12816" max="12819" width="10.7109375" style="237" customWidth="1"/>
    <col min="12820" max="12820" width="4.7109375" style="237" customWidth="1"/>
    <col min="12821" max="12822" width="10.7109375" style="237" customWidth="1"/>
    <col min="12823" max="13065" width="9.140625" style="237"/>
    <col min="13066" max="13067" width="10.7109375" style="237" customWidth="1"/>
    <col min="13068" max="13068" width="4.7109375" style="237" customWidth="1"/>
    <col min="13069" max="13070" width="10.7109375" style="237" customWidth="1"/>
    <col min="13071" max="13071" width="4.7109375" style="237" customWidth="1"/>
    <col min="13072" max="13075" width="10.7109375" style="237" customWidth="1"/>
    <col min="13076" max="13076" width="4.7109375" style="237" customWidth="1"/>
    <col min="13077" max="13078" width="10.7109375" style="237" customWidth="1"/>
    <col min="13079" max="13321" width="9.140625" style="237"/>
    <col min="13322" max="13323" width="10.7109375" style="237" customWidth="1"/>
    <col min="13324" max="13324" width="4.7109375" style="237" customWidth="1"/>
    <col min="13325" max="13326" width="10.7109375" style="237" customWidth="1"/>
    <col min="13327" max="13327" width="4.7109375" style="237" customWidth="1"/>
    <col min="13328" max="13331" width="10.7109375" style="237" customWidth="1"/>
    <col min="13332" max="13332" width="4.7109375" style="237" customWidth="1"/>
    <col min="13333" max="13334" width="10.7109375" style="237" customWidth="1"/>
    <col min="13335" max="13577" width="9.140625" style="237"/>
    <col min="13578" max="13579" width="10.7109375" style="237" customWidth="1"/>
    <col min="13580" max="13580" width="4.7109375" style="237" customWidth="1"/>
    <col min="13581" max="13582" width="10.7109375" style="237" customWidth="1"/>
    <col min="13583" max="13583" width="4.7109375" style="237" customWidth="1"/>
    <col min="13584" max="13587" width="10.7109375" style="237" customWidth="1"/>
    <col min="13588" max="13588" width="4.7109375" style="237" customWidth="1"/>
    <col min="13589" max="13590" width="10.7109375" style="237" customWidth="1"/>
    <col min="13591" max="13833" width="9.140625" style="237"/>
    <col min="13834" max="13835" width="10.7109375" style="237" customWidth="1"/>
    <col min="13836" max="13836" width="4.7109375" style="237" customWidth="1"/>
    <col min="13837" max="13838" width="10.7109375" style="237" customWidth="1"/>
    <col min="13839" max="13839" width="4.7109375" style="237" customWidth="1"/>
    <col min="13840" max="13843" width="10.7109375" style="237" customWidth="1"/>
    <col min="13844" max="13844" width="4.7109375" style="237" customWidth="1"/>
    <col min="13845" max="13846" width="10.7109375" style="237" customWidth="1"/>
    <col min="13847" max="14089" width="9.140625" style="237"/>
    <col min="14090" max="14091" width="10.7109375" style="237" customWidth="1"/>
    <col min="14092" max="14092" width="4.7109375" style="237" customWidth="1"/>
    <col min="14093" max="14094" width="10.7109375" style="237" customWidth="1"/>
    <col min="14095" max="14095" width="4.7109375" style="237" customWidth="1"/>
    <col min="14096" max="14099" width="10.7109375" style="237" customWidth="1"/>
    <col min="14100" max="14100" width="4.7109375" style="237" customWidth="1"/>
    <col min="14101" max="14102" width="10.7109375" style="237" customWidth="1"/>
    <col min="14103" max="14345" width="9.140625" style="237"/>
    <col min="14346" max="14347" width="10.7109375" style="237" customWidth="1"/>
    <col min="14348" max="14348" width="4.7109375" style="237" customWidth="1"/>
    <col min="14349" max="14350" width="10.7109375" style="237" customWidth="1"/>
    <col min="14351" max="14351" width="4.7109375" style="237" customWidth="1"/>
    <col min="14352" max="14355" width="10.7109375" style="237" customWidth="1"/>
    <col min="14356" max="14356" width="4.7109375" style="237" customWidth="1"/>
    <col min="14357" max="14358" width="10.7109375" style="237" customWidth="1"/>
    <col min="14359" max="14601" width="9.140625" style="237"/>
    <col min="14602" max="14603" width="10.7109375" style="237" customWidth="1"/>
    <col min="14604" max="14604" width="4.7109375" style="237" customWidth="1"/>
    <col min="14605" max="14606" width="10.7109375" style="237" customWidth="1"/>
    <col min="14607" max="14607" width="4.7109375" style="237" customWidth="1"/>
    <col min="14608" max="14611" width="10.7109375" style="237" customWidth="1"/>
    <col min="14612" max="14612" width="4.7109375" style="237" customWidth="1"/>
    <col min="14613" max="14614" width="10.7109375" style="237" customWidth="1"/>
    <col min="14615" max="14857" width="9.140625" style="237"/>
    <col min="14858" max="14859" width="10.7109375" style="237" customWidth="1"/>
    <col min="14860" max="14860" width="4.7109375" style="237" customWidth="1"/>
    <col min="14861" max="14862" width="10.7109375" style="237" customWidth="1"/>
    <col min="14863" max="14863" width="4.7109375" style="237" customWidth="1"/>
    <col min="14864" max="14867" width="10.7109375" style="237" customWidth="1"/>
    <col min="14868" max="14868" width="4.7109375" style="237" customWidth="1"/>
    <col min="14869" max="14870" width="10.7109375" style="237" customWidth="1"/>
    <col min="14871" max="15113" width="9.140625" style="237"/>
    <col min="15114" max="15115" width="10.7109375" style="237" customWidth="1"/>
    <col min="15116" max="15116" width="4.7109375" style="237" customWidth="1"/>
    <col min="15117" max="15118" width="10.7109375" style="237" customWidth="1"/>
    <col min="15119" max="15119" width="4.7109375" style="237" customWidth="1"/>
    <col min="15120" max="15123" width="10.7109375" style="237" customWidth="1"/>
    <col min="15124" max="15124" width="4.7109375" style="237" customWidth="1"/>
    <col min="15125" max="15126" width="10.7109375" style="237" customWidth="1"/>
    <col min="15127" max="15369" width="9.140625" style="237"/>
    <col min="15370" max="15371" width="10.7109375" style="237" customWidth="1"/>
    <col min="15372" max="15372" width="4.7109375" style="237" customWidth="1"/>
    <col min="15373" max="15374" width="10.7109375" style="237" customWidth="1"/>
    <col min="15375" max="15375" width="4.7109375" style="237" customWidth="1"/>
    <col min="15376" max="15379" width="10.7109375" style="237" customWidth="1"/>
    <col min="15380" max="15380" width="4.7109375" style="237" customWidth="1"/>
    <col min="15381" max="15382" width="10.7109375" style="237" customWidth="1"/>
    <col min="15383" max="15625" width="9.140625" style="237"/>
    <col min="15626" max="15627" width="10.7109375" style="237" customWidth="1"/>
    <col min="15628" max="15628" width="4.7109375" style="237" customWidth="1"/>
    <col min="15629" max="15630" width="10.7109375" style="237" customWidth="1"/>
    <col min="15631" max="15631" width="4.7109375" style="237" customWidth="1"/>
    <col min="15632" max="15635" width="10.7109375" style="237" customWidth="1"/>
    <col min="15636" max="15636" width="4.7109375" style="237" customWidth="1"/>
    <col min="15637" max="15638" width="10.7109375" style="237" customWidth="1"/>
    <col min="15639" max="15881" width="9.140625" style="237"/>
    <col min="15882" max="15883" width="10.7109375" style="237" customWidth="1"/>
    <col min="15884" max="15884" width="4.7109375" style="237" customWidth="1"/>
    <col min="15885" max="15886" width="10.7109375" style="237" customWidth="1"/>
    <col min="15887" max="15887" width="4.7109375" style="237" customWidth="1"/>
    <col min="15888" max="15891" width="10.7109375" style="237" customWidth="1"/>
    <col min="15892" max="15892" width="4.7109375" style="237" customWidth="1"/>
    <col min="15893" max="15894" width="10.7109375" style="237" customWidth="1"/>
    <col min="15895" max="16137" width="9.140625" style="237"/>
    <col min="16138" max="16139" width="10.7109375" style="237" customWidth="1"/>
    <col min="16140" max="16140" width="4.7109375" style="237" customWidth="1"/>
    <col min="16141" max="16142" width="10.7109375" style="237" customWidth="1"/>
    <col min="16143" max="16143" width="4.7109375" style="237" customWidth="1"/>
    <col min="16144" max="16147" width="10.7109375" style="237" customWidth="1"/>
    <col min="16148" max="16148" width="4.7109375" style="237" customWidth="1"/>
    <col min="16149" max="16150" width="10.7109375" style="237" customWidth="1"/>
    <col min="16151" max="16384" width="9.140625" style="237"/>
  </cols>
  <sheetData>
    <row r="1" spans="1:21" s="233" customFormat="1" ht="18">
      <c r="A1" s="391" t="s">
        <v>141</v>
      </c>
      <c r="B1" s="392"/>
      <c r="C1" s="392"/>
      <c r="D1" s="392"/>
      <c r="E1" s="392"/>
      <c r="F1" s="392"/>
      <c r="G1" s="392"/>
      <c r="H1" s="392"/>
      <c r="I1" s="392"/>
      <c r="J1" s="392"/>
      <c r="K1" s="392"/>
      <c r="L1" s="392"/>
      <c r="M1" s="392"/>
      <c r="N1" s="392"/>
      <c r="O1" s="392"/>
      <c r="P1" s="392"/>
      <c r="Q1" s="393"/>
      <c r="R1" s="232"/>
      <c r="S1" s="232"/>
      <c r="T1" s="232"/>
    </row>
    <row r="2" spans="1:21" s="233" customFormat="1" ht="18">
      <c r="A2" s="394" t="s">
        <v>142</v>
      </c>
      <c r="B2" s="395"/>
      <c r="C2" s="395"/>
      <c r="D2" s="395"/>
      <c r="E2" s="395"/>
      <c r="F2" s="395"/>
      <c r="G2" s="395"/>
      <c r="H2" s="395"/>
      <c r="I2" s="395"/>
      <c r="J2" s="395"/>
      <c r="K2" s="395"/>
      <c r="L2" s="395"/>
      <c r="M2" s="395"/>
      <c r="N2" s="395"/>
      <c r="O2" s="395"/>
      <c r="P2" s="395"/>
      <c r="Q2" s="396"/>
      <c r="R2" s="232"/>
      <c r="S2" s="232"/>
      <c r="T2" s="232"/>
    </row>
    <row r="3" spans="1:21">
      <c r="A3" s="234"/>
      <c r="B3" s="235"/>
      <c r="C3" s="235"/>
      <c r="D3" s="235"/>
      <c r="E3" s="235"/>
      <c r="F3" s="235"/>
      <c r="G3" s="235"/>
      <c r="H3" s="235"/>
      <c r="I3" s="235"/>
      <c r="J3" s="235"/>
      <c r="K3" s="235"/>
      <c r="L3" s="235"/>
      <c r="M3" s="235"/>
      <c r="N3" s="235"/>
      <c r="O3" s="235"/>
      <c r="P3" s="235"/>
      <c r="Q3" s="236"/>
    </row>
    <row r="4" spans="1:21" s="240" customFormat="1" ht="15">
      <c r="A4" s="397" t="s">
        <v>143</v>
      </c>
      <c r="B4" s="398"/>
      <c r="C4" s="238"/>
      <c r="D4" s="397" t="s">
        <v>144</v>
      </c>
      <c r="E4" s="398"/>
      <c r="F4" s="238"/>
      <c r="G4" s="397" t="s">
        <v>145</v>
      </c>
      <c r="H4" s="398"/>
      <c r="I4" s="239"/>
      <c r="J4" s="397" t="s">
        <v>146</v>
      </c>
      <c r="K4" s="398"/>
      <c r="L4" s="239"/>
      <c r="M4" s="399" t="s">
        <v>147</v>
      </c>
      <c r="N4" s="399"/>
      <c r="O4" s="239"/>
      <c r="P4" s="397" t="s">
        <v>148</v>
      </c>
      <c r="Q4" s="398"/>
    </row>
    <row r="5" spans="1:21" s="240" customFormat="1" ht="15">
      <c r="A5" s="387" t="s">
        <v>149</v>
      </c>
      <c r="B5" s="388"/>
      <c r="C5" s="238"/>
      <c r="D5" s="387" t="s">
        <v>150</v>
      </c>
      <c r="E5" s="388"/>
      <c r="F5" s="238"/>
      <c r="G5" s="387" t="s">
        <v>150</v>
      </c>
      <c r="H5" s="388"/>
      <c r="I5" s="239"/>
      <c r="J5" s="387" t="s">
        <v>151</v>
      </c>
      <c r="K5" s="388"/>
      <c r="L5" s="241"/>
      <c r="M5" s="389" t="s">
        <v>150</v>
      </c>
      <c r="N5" s="390"/>
      <c r="O5" s="241"/>
      <c r="P5" s="387" t="s">
        <v>152</v>
      </c>
      <c r="Q5" s="388"/>
    </row>
    <row r="6" spans="1:21" s="240" customFormat="1" ht="15">
      <c r="A6" s="242"/>
      <c r="B6" s="243"/>
      <c r="C6" s="241"/>
      <c r="D6" s="242"/>
      <c r="E6" s="243"/>
      <c r="F6" s="241"/>
      <c r="G6" s="242"/>
      <c r="H6" s="244"/>
      <c r="I6" s="239"/>
      <c r="J6" s="242"/>
      <c r="K6" s="243"/>
      <c r="L6" s="241"/>
      <c r="M6" s="242"/>
      <c r="N6" s="243"/>
      <c r="O6" s="241"/>
      <c r="P6" s="242"/>
      <c r="Q6" s="243"/>
    </row>
    <row r="7" spans="1:21" s="247" customFormat="1" ht="15">
      <c r="A7" s="245" t="s">
        <v>153</v>
      </c>
      <c r="B7" s="246" t="s">
        <v>154</v>
      </c>
      <c r="C7" s="238"/>
      <c r="D7" s="245" t="s">
        <v>155</v>
      </c>
      <c r="E7" s="246" t="s">
        <v>156</v>
      </c>
      <c r="F7" s="238"/>
      <c r="G7" s="245" t="s">
        <v>155</v>
      </c>
      <c r="H7" s="246" t="s">
        <v>156</v>
      </c>
      <c r="I7" s="238"/>
      <c r="J7" s="245" t="s">
        <v>155</v>
      </c>
      <c r="K7" s="246" t="s">
        <v>156</v>
      </c>
      <c r="L7" s="238"/>
      <c r="M7" s="245" t="s">
        <v>155</v>
      </c>
      <c r="N7" s="246" t="s">
        <v>156</v>
      </c>
      <c r="O7" s="238"/>
      <c r="P7" s="245" t="s">
        <v>155</v>
      </c>
      <c r="Q7" s="246" t="s">
        <v>156</v>
      </c>
    </row>
    <row r="8" spans="1:21" s="254" customFormat="1" ht="14.25">
      <c r="A8" s="248"/>
      <c r="B8" s="249"/>
      <c r="C8" s="250"/>
      <c r="D8" s="251"/>
      <c r="E8" s="252"/>
      <c r="F8" s="250"/>
      <c r="G8" s="248"/>
      <c r="H8" s="252"/>
      <c r="I8" s="250"/>
      <c r="J8" s="251"/>
      <c r="K8" s="249"/>
      <c r="L8" s="253"/>
      <c r="M8" s="248"/>
      <c r="N8" s="249"/>
      <c r="O8" s="253"/>
      <c r="P8" s="248"/>
      <c r="Q8" s="249"/>
    </row>
    <row r="9" spans="1:21" s="254" customFormat="1" ht="15">
      <c r="A9" s="292">
        <v>0</v>
      </c>
      <c r="B9" s="293">
        <f>A9*0.03</f>
        <v>0</v>
      </c>
      <c r="C9" s="255"/>
      <c r="D9" s="294">
        <f>A9</f>
        <v>0</v>
      </c>
      <c r="E9" s="295">
        <f>D9*0.06</f>
        <v>0</v>
      </c>
      <c r="F9" s="255"/>
      <c r="G9" s="296">
        <f>A9</f>
        <v>0</v>
      </c>
      <c r="H9" s="295">
        <f>G9*0.09</f>
        <v>0</v>
      </c>
      <c r="I9" s="256"/>
      <c r="J9" s="297">
        <f>A9</f>
        <v>0</v>
      </c>
      <c r="K9" s="293">
        <f>J9*0.1</f>
        <v>0</v>
      </c>
      <c r="L9" s="257"/>
      <c r="M9" s="296">
        <f>A9</f>
        <v>0</v>
      </c>
      <c r="N9" s="293">
        <f>M9*0.11</f>
        <v>0</v>
      </c>
      <c r="O9" s="258"/>
      <c r="P9" s="296">
        <f>A9</f>
        <v>0</v>
      </c>
      <c r="Q9" s="293">
        <f>P9*0.12</f>
        <v>0</v>
      </c>
    </row>
    <row r="10" spans="1:21" s="254" customFormat="1" ht="15">
      <c r="A10" s="259"/>
      <c r="B10" s="260"/>
      <c r="C10" s="261"/>
      <c r="D10" s="262"/>
      <c r="E10" s="260"/>
      <c r="F10" s="263"/>
      <c r="G10" s="259"/>
      <c r="H10" s="264"/>
      <c r="I10" s="253"/>
      <c r="J10" s="259"/>
      <c r="K10" s="260"/>
      <c r="L10" s="253"/>
      <c r="M10" s="259"/>
      <c r="N10" s="264"/>
      <c r="O10" s="253"/>
      <c r="P10" s="259"/>
      <c r="Q10" s="260"/>
    </row>
    <row r="11" spans="1:21" s="254" customFormat="1" ht="14.25">
      <c r="A11" s="265"/>
      <c r="B11" s="266"/>
      <c r="C11" s="266"/>
      <c r="D11" s="266"/>
      <c r="E11" s="266"/>
      <c r="F11" s="266"/>
      <c r="G11" s="266"/>
      <c r="H11" s="266"/>
      <c r="I11" s="266"/>
      <c r="J11" s="266"/>
      <c r="K11" s="267"/>
      <c r="L11" s="266"/>
      <c r="M11" s="266"/>
      <c r="N11" s="266"/>
      <c r="O11" s="266"/>
      <c r="P11" s="266"/>
      <c r="Q11" s="268"/>
      <c r="U11" s="269"/>
    </row>
    <row r="12" spans="1:21" s="254" customFormat="1" ht="15">
      <c r="A12" s="270" t="s">
        <v>157</v>
      </c>
      <c r="B12" s="271"/>
      <c r="C12" s="271"/>
      <c r="D12" s="271"/>
      <c r="E12" s="271"/>
      <c r="F12" s="271"/>
      <c r="G12" s="271"/>
      <c r="H12" s="271"/>
      <c r="I12" s="271"/>
      <c r="J12" s="272"/>
      <c r="K12" s="272"/>
      <c r="L12" s="272"/>
      <c r="M12" s="272"/>
      <c r="N12" s="271"/>
      <c r="O12" s="271"/>
      <c r="P12" s="272"/>
      <c r="Q12" s="273"/>
      <c r="R12" s="274"/>
      <c r="S12" s="240"/>
    </row>
    <row r="13" spans="1:21" s="254" customFormat="1" ht="30.75" customHeight="1">
      <c r="A13" s="383" t="s">
        <v>158</v>
      </c>
      <c r="B13" s="384"/>
      <c r="C13" s="384"/>
      <c r="D13" s="384"/>
      <c r="E13" s="384"/>
      <c r="F13" s="384"/>
      <c r="G13" s="384"/>
      <c r="H13" s="384"/>
      <c r="I13" s="384"/>
      <c r="J13" s="384"/>
      <c r="K13" s="384"/>
      <c r="L13" s="384"/>
      <c r="M13" s="384"/>
      <c r="N13" s="384"/>
      <c r="O13" s="384"/>
      <c r="P13" s="384"/>
      <c r="Q13" s="385"/>
      <c r="R13" s="274"/>
      <c r="S13" s="240"/>
    </row>
    <row r="14" spans="1:21" s="254" customFormat="1" ht="15">
      <c r="A14" s="270"/>
      <c r="B14" s="271"/>
      <c r="C14" s="271"/>
      <c r="D14" s="271"/>
      <c r="E14" s="271"/>
      <c r="F14" s="271"/>
      <c r="G14" s="271"/>
      <c r="H14" s="271"/>
      <c r="I14" s="271"/>
      <c r="J14" s="272"/>
      <c r="K14" s="272"/>
      <c r="L14" s="272"/>
      <c r="M14" s="272"/>
      <c r="N14" s="271"/>
      <c r="O14" s="271"/>
      <c r="P14" s="272"/>
      <c r="Q14" s="273"/>
      <c r="R14" s="274"/>
      <c r="S14" s="240"/>
    </row>
    <row r="15" spans="1:21" s="254" customFormat="1" ht="14.25">
      <c r="A15" s="381" t="s">
        <v>159</v>
      </c>
      <c r="B15" s="382"/>
      <c r="C15" s="382"/>
      <c r="D15" s="382"/>
      <c r="E15" s="382"/>
      <c r="F15" s="382"/>
      <c r="G15" s="382"/>
      <c r="H15" s="382"/>
      <c r="I15" s="382"/>
      <c r="J15" s="382"/>
      <c r="K15" s="382"/>
      <c r="L15" s="382"/>
      <c r="M15" s="382"/>
      <c r="N15" s="382"/>
      <c r="O15" s="382"/>
      <c r="P15" s="382"/>
      <c r="Q15" s="386"/>
      <c r="R15" s="269"/>
    </row>
    <row r="16" spans="1:21" s="254" customFormat="1" ht="14.25">
      <c r="A16" s="248"/>
      <c r="B16" s="275"/>
      <c r="C16" s="275"/>
      <c r="D16" s="275"/>
      <c r="E16" s="275"/>
      <c r="F16" s="275"/>
      <c r="G16" s="275"/>
      <c r="H16" s="275"/>
      <c r="I16" s="275"/>
      <c r="J16" s="275"/>
      <c r="K16" s="275"/>
      <c r="L16" s="275"/>
      <c r="M16" s="275"/>
      <c r="N16" s="276"/>
      <c r="O16" s="276"/>
      <c r="P16" s="275"/>
      <c r="Q16" s="249"/>
      <c r="R16" s="269"/>
    </row>
    <row r="17" spans="1:18" s="254" customFormat="1" ht="14.25">
      <c r="A17" s="381" t="s">
        <v>160</v>
      </c>
      <c r="B17" s="382"/>
      <c r="C17" s="277" t="s">
        <v>161</v>
      </c>
      <c r="D17" s="278"/>
      <c r="E17" s="278" t="s">
        <v>162</v>
      </c>
      <c r="F17" s="278"/>
      <c r="G17" s="278" t="s">
        <v>163</v>
      </c>
      <c r="H17" s="279"/>
      <c r="I17" s="275"/>
      <c r="J17" s="275"/>
      <c r="K17" s="275"/>
      <c r="L17" s="275"/>
      <c r="M17" s="275"/>
      <c r="N17" s="276"/>
      <c r="O17" s="275"/>
      <c r="P17" s="275"/>
      <c r="Q17" s="249"/>
    </row>
    <row r="18" spans="1:18" s="254" customFormat="1" ht="14.25">
      <c r="A18" s="381" t="s">
        <v>164</v>
      </c>
      <c r="B18" s="382"/>
      <c r="C18" s="277" t="s">
        <v>165</v>
      </c>
      <c r="D18" s="278"/>
      <c r="E18" s="278" t="s">
        <v>166</v>
      </c>
      <c r="F18" s="278"/>
      <c r="G18" s="278" t="s">
        <v>167</v>
      </c>
      <c r="H18" s="279"/>
      <c r="I18" s="275"/>
      <c r="J18" s="275"/>
      <c r="K18" s="275"/>
      <c r="L18" s="275"/>
      <c r="M18" s="275"/>
      <c r="N18" s="276"/>
      <c r="O18" s="275"/>
      <c r="P18" s="275"/>
      <c r="Q18" s="249"/>
    </row>
    <row r="19" spans="1:18" s="254" customFormat="1" ht="14.25">
      <c r="A19" s="381" t="s">
        <v>168</v>
      </c>
      <c r="B19" s="382"/>
      <c r="C19" s="277" t="s">
        <v>169</v>
      </c>
      <c r="D19" s="278"/>
      <c r="E19" s="278" t="s">
        <v>170</v>
      </c>
      <c r="F19" s="278"/>
      <c r="G19" s="278" t="s">
        <v>171</v>
      </c>
      <c r="H19" s="279"/>
      <c r="I19" s="275"/>
      <c r="J19" s="275"/>
      <c r="K19" s="275"/>
      <c r="L19" s="275"/>
      <c r="M19" s="275"/>
      <c r="N19" s="276"/>
      <c r="O19" s="275"/>
      <c r="P19" s="275"/>
      <c r="Q19" s="249"/>
    </row>
    <row r="20" spans="1:18" s="254" customFormat="1" ht="14.25">
      <c r="A20" s="248" t="s">
        <v>172</v>
      </c>
      <c r="B20" s="275"/>
      <c r="C20" s="275"/>
      <c r="D20" s="275"/>
      <c r="E20" s="275"/>
      <c r="F20" s="275"/>
      <c r="G20" s="275"/>
      <c r="H20" s="275"/>
      <c r="I20" s="275"/>
      <c r="J20" s="275"/>
      <c r="K20" s="275"/>
      <c r="L20" s="275"/>
      <c r="M20" s="275"/>
      <c r="N20" s="276"/>
      <c r="O20" s="276"/>
      <c r="P20" s="275"/>
      <c r="Q20" s="249"/>
      <c r="R20" s="269"/>
    </row>
    <row r="21" spans="1:18" s="254" customFormat="1" ht="34.5" customHeight="1">
      <c r="A21" s="377" t="s">
        <v>173</v>
      </c>
      <c r="B21" s="378"/>
      <c r="C21" s="378"/>
      <c r="D21" s="378"/>
      <c r="E21" s="378"/>
      <c r="F21" s="378"/>
      <c r="G21" s="378"/>
      <c r="H21" s="378"/>
      <c r="I21" s="378"/>
      <c r="J21" s="378"/>
      <c r="K21" s="378"/>
      <c r="L21" s="378"/>
      <c r="M21" s="378"/>
      <c r="N21" s="378"/>
      <c r="O21" s="378"/>
      <c r="P21" s="378"/>
      <c r="Q21" s="379"/>
      <c r="R21" s="269"/>
    </row>
    <row r="22" spans="1:18" s="254" customFormat="1" ht="14.25">
      <c r="A22" s="248"/>
      <c r="B22" s="275"/>
      <c r="C22" s="275"/>
      <c r="D22" s="275"/>
      <c r="E22" s="275"/>
      <c r="F22" s="275"/>
      <c r="G22" s="275"/>
      <c r="H22" s="275"/>
      <c r="I22" s="275"/>
      <c r="J22" s="275"/>
      <c r="K22" s="275"/>
      <c r="L22" s="275"/>
      <c r="M22" s="275"/>
      <c r="N22" s="276"/>
      <c r="O22" s="276"/>
      <c r="P22" s="275"/>
      <c r="Q22" s="249"/>
      <c r="R22" s="269"/>
    </row>
    <row r="23" spans="1:18" s="281" customFormat="1" ht="45" customHeight="1">
      <c r="A23" s="280" t="s">
        <v>174</v>
      </c>
      <c r="B23" s="380" t="s">
        <v>175</v>
      </c>
      <c r="C23" s="380"/>
      <c r="D23" s="380"/>
      <c r="E23" s="380"/>
      <c r="F23" s="380"/>
      <c r="G23" s="380"/>
      <c r="H23" s="380"/>
      <c r="I23" s="380"/>
      <c r="J23" s="380"/>
      <c r="K23" s="380"/>
      <c r="L23" s="380"/>
      <c r="M23" s="380"/>
      <c r="N23" s="380"/>
      <c r="O23" s="380"/>
      <c r="P23" s="380"/>
      <c r="Q23" s="380"/>
    </row>
    <row r="24" spans="1:18" s="281" customFormat="1" ht="51.75" customHeight="1">
      <c r="A24" s="280" t="s">
        <v>176</v>
      </c>
      <c r="B24" s="380" t="s">
        <v>177</v>
      </c>
      <c r="C24" s="380"/>
      <c r="D24" s="380"/>
      <c r="E24" s="380"/>
      <c r="F24" s="380"/>
      <c r="G24" s="380"/>
      <c r="H24" s="380"/>
      <c r="I24" s="380"/>
      <c r="J24" s="380"/>
      <c r="K24" s="380"/>
      <c r="L24" s="380"/>
      <c r="M24" s="380"/>
      <c r="N24" s="380"/>
      <c r="O24" s="380"/>
      <c r="P24" s="380"/>
      <c r="Q24" s="380"/>
    </row>
    <row r="25" spans="1:18" s="254" customFormat="1" ht="14.25">
      <c r="A25" s="248"/>
      <c r="B25" s="275"/>
      <c r="C25" s="275"/>
      <c r="D25" s="275"/>
      <c r="E25" s="275"/>
      <c r="F25" s="275"/>
      <c r="G25" s="275"/>
      <c r="H25" s="275"/>
      <c r="I25" s="275"/>
      <c r="J25" s="275"/>
      <c r="K25" s="275"/>
      <c r="L25" s="275"/>
      <c r="M25" s="275"/>
      <c r="N25" s="275"/>
      <c r="O25" s="275"/>
      <c r="P25" s="275"/>
      <c r="Q25" s="249"/>
    </row>
    <row r="26" spans="1:18" s="254" customFormat="1" ht="14.25">
      <c r="A26" s="248"/>
      <c r="B26" s="275"/>
      <c r="C26" s="275"/>
      <c r="D26" s="275"/>
      <c r="E26" s="275"/>
      <c r="F26" s="275"/>
      <c r="G26" s="275"/>
      <c r="H26" s="275"/>
      <c r="I26" s="275"/>
      <c r="J26" s="275"/>
      <c r="K26" s="275"/>
      <c r="L26" s="275"/>
      <c r="M26" s="275"/>
      <c r="N26" s="275"/>
      <c r="O26" s="275"/>
      <c r="P26" s="275"/>
      <c r="Q26" s="249"/>
    </row>
    <row r="27" spans="1:18" s="254" customFormat="1" ht="14.25">
      <c r="A27" s="248"/>
      <c r="B27" s="275"/>
      <c r="C27" s="275"/>
      <c r="D27" s="275"/>
      <c r="E27" s="275"/>
      <c r="F27" s="275"/>
      <c r="G27" s="275"/>
      <c r="H27" s="275"/>
      <c r="I27" s="275"/>
      <c r="J27" s="275"/>
      <c r="K27" s="275"/>
      <c r="L27" s="275"/>
      <c r="M27" s="275"/>
      <c r="N27" s="275"/>
      <c r="O27" s="275"/>
      <c r="P27" s="275"/>
      <c r="Q27" s="249"/>
    </row>
    <row r="28" spans="1:18">
      <c r="A28" s="234"/>
      <c r="B28" s="235"/>
      <c r="C28" s="235"/>
      <c r="D28" s="235"/>
      <c r="E28" s="235"/>
      <c r="F28" s="235"/>
      <c r="G28" s="235"/>
      <c r="H28" s="235"/>
      <c r="I28" s="235"/>
      <c r="J28" s="235"/>
      <c r="K28" s="235"/>
      <c r="L28" s="235"/>
      <c r="M28" s="235"/>
      <c r="N28" s="235"/>
      <c r="O28" s="235"/>
      <c r="P28" s="235"/>
      <c r="Q28" s="236"/>
    </row>
    <row r="29" spans="1:18">
      <c r="A29" s="234"/>
      <c r="B29" s="235"/>
      <c r="C29" s="235"/>
      <c r="D29" s="235"/>
      <c r="E29" s="235"/>
      <c r="F29" s="235"/>
      <c r="G29" s="235"/>
      <c r="H29" s="235"/>
      <c r="I29" s="235"/>
      <c r="J29" s="235"/>
      <c r="K29" s="235"/>
      <c r="L29" s="235"/>
      <c r="M29" s="235"/>
      <c r="N29" s="235"/>
      <c r="O29" s="235"/>
      <c r="P29" s="235"/>
      <c r="Q29" s="236"/>
    </row>
    <row r="30" spans="1:18">
      <c r="A30" s="234"/>
      <c r="B30" s="235"/>
      <c r="C30" s="235"/>
      <c r="D30" s="235"/>
      <c r="E30" s="235"/>
      <c r="F30" s="235"/>
      <c r="G30" s="235"/>
      <c r="H30" s="235"/>
      <c r="I30" s="235"/>
      <c r="J30" s="235"/>
      <c r="K30" s="235"/>
      <c r="L30" s="235"/>
      <c r="M30" s="235"/>
      <c r="N30" s="235"/>
      <c r="O30" s="235"/>
      <c r="P30" s="235"/>
      <c r="Q30" s="236"/>
    </row>
    <row r="31" spans="1:18">
      <c r="A31" s="234"/>
      <c r="B31" s="235"/>
      <c r="C31" s="235"/>
      <c r="D31" s="235"/>
      <c r="E31" s="235"/>
      <c r="F31" s="235"/>
      <c r="G31" s="235"/>
      <c r="H31" s="235"/>
      <c r="I31" s="235"/>
      <c r="J31" s="235"/>
      <c r="K31" s="235"/>
      <c r="L31" s="235"/>
      <c r="M31" s="235"/>
      <c r="N31" s="235"/>
      <c r="O31" s="235"/>
      <c r="P31" s="235"/>
      <c r="Q31" s="236"/>
    </row>
    <row r="32" spans="1:18">
      <c r="A32" s="234"/>
      <c r="B32" s="235"/>
      <c r="C32" s="235"/>
      <c r="D32" s="235"/>
      <c r="E32" s="235"/>
      <c r="F32" s="235"/>
      <c r="G32" s="235"/>
      <c r="H32" s="235"/>
      <c r="I32" s="235"/>
      <c r="J32" s="235"/>
      <c r="K32" s="235"/>
      <c r="L32" s="235"/>
      <c r="M32" s="235"/>
      <c r="N32" s="235"/>
      <c r="O32" s="235"/>
      <c r="P32" s="235"/>
      <c r="Q32" s="236"/>
    </row>
    <row r="33" spans="1:17">
      <c r="A33" s="234"/>
      <c r="B33" s="235"/>
      <c r="C33" s="235"/>
      <c r="D33" s="235"/>
      <c r="E33" s="235"/>
      <c r="F33" s="235"/>
      <c r="G33" s="235"/>
      <c r="H33" s="235"/>
      <c r="I33" s="235"/>
      <c r="J33" s="235"/>
      <c r="K33" s="235"/>
      <c r="L33" s="235"/>
      <c r="M33" s="235"/>
      <c r="N33" s="235"/>
      <c r="O33" s="235"/>
      <c r="P33" s="235"/>
      <c r="Q33" s="236"/>
    </row>
    <row r="34" spans="1:17">
      <c r="A34" s="282"/>
      <c r="B34" s="283"/>
      <c r="C34" s="283"/>
      <c r="D34" s="283"/>
      <c r="E34" s="283"/>
      <c r="F34" s="283"/>
      <c r="G34" s="283"/>
      <c r="H34" s="283"/>
      <c r="I34" s="283"/>
      <c r="J34" s="283"/>
      <c r="K34" s="283"/>
      <c r="L34" s="283"/>
      <c r="M34" s="283"/>
      <c r="N34" s="283"/>
      <c r="O34" s="283"/>
      <c r="P34" s="283"/>
      <c r="Q34" s="284"/>
    </row>
  </sheetData>
  <sheetProtection algorithmName="SHA-512" hashValue="6YHR5W5nut0J822BhC763LVWNfgG17XutYnDFtcG2p4UTnGVKmq4btv3CC1XRD6iPvsg4KedHfYrwQ6fd+FgqA==" saltValue="53zFNSR6VDaqnDRsNTviag==" spinCount="100000" sheet="1" objects="1" scenarios="1" selectLockedCells="1"/>
  <mergeCells count="22">
    <mergeCell ref="A1:Q1"/>
    <mergeCell ref="A2:Q2"/>
    <mergeCell ref="A4:B4"/>
    <mergeCell ref="D4:E4"/>
    <mergeCell ref="G4:H4"/>
    <mergeCell ref="J4:K4"/>
    <mergeCell ref="M4:N4"/>
    <mergeCell ref="P4:Q4"/>
    <mergeCell ref="A17:B17"/>
    <mergeCell ref="A13:Q13"/>
    <mergeCell ref="A15:Q15"/>
    <mergeCell ref="A5:B5"/>
    <mergeCell ref="D5:E5"/>
    <mergeCell ref="G5:H5"/>
    <mergeCell ref="J5:K5"/>
    <mergeCell ref="M5:N5"/>
    <mergeCell ref="P5:Q5"/>
    <mergeCell ref="A21:Q21"/>
    <mergeCell ref="B24:Q24"/>
    <mergeCell ref="B23:Q23"/>
    <mergeCell ref="A19:B19"/>
    <mergeCell ref="A18:B18"/>
  </mergeCells>
  <pageMargins left="0.25" right="0.25" top="0.25" bottom="0.25" header="0.3" footer="0.3"/>
  <pageSetup scale="9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AAE54-6086-4F6C-93C2-33F3764CE6FE}">
  <sheetPr>
    <pageSetUpPr fitToPage="1"/>
  </sheetPr>
  <dimension ref="A1:P48"/>
  <sheetViews>
    <sheetView workbookViewId="0">
      <selection activeCell="K36" sqref="K36"/>
    </sheetView>
  </sheetViews>
  <sheetFormatPr defaultRowHeight="14.25"/>
  <cols>
    <col min="1" max="1" width="7.5703125" style="286" bestFit="1" customWidth="1"/>
    <col min="2" max="2" width="26.7109375" style="286" bestFit="1" customWidth="1"/>
    <col min="3" max="3" width="18.28515625" style="286" bestFit="1" customWidth="1"/>
    <col min="4" max="4" width="9.140625" style="286"/>
    <col min="5" max="5" width="14" style="286" bestFit="1" customWidth="1"/>
    <col min="6" max="6" width="18.28515625" style="286" bestFit="1" customWidth="1"/>
    <col min="7" max="7" width="9" style="286" bestFit="1" customWidth="1"/>
    <col min="8" max="8" width="10.5703125" style="286" bestFit="1" customWidth="1"/>
    <col min="9" max="9" width="3" style="286" bestFit="1" customWidth="1"/>
    <col min="10" max="10" width="13.5703125" style="286" customWidth="1"/>
    <col min="11" max="11" width="32.5703125" style="286" customWidth="1"/>
    <col min="12" max="16384" width="9.140625" style="286"/>
  </cols>
  <sheetData>
    <row r="1" spans="1:16" ht="15">
      <c r="A1" s="285" t="s">
        <v>104</v>
      </c>
    </row>
    <row r="3" spans="1:16" ht="36.75" customHeight="1">
      <c r="A3" s="406" t="s">
        <v>178</v>
      </c>
      <c r="B3" s="406"/>
      <c r="C3" s="406"/>
      <c r="D3" s="406"/>
      <c r="E3" s="406"/>
      <c r="F3" s="406"/>
      <c r="G3" s="406"/>
      <c r="H3" s="406"/>
      <c r="I3" s="406"/>
      <c r="J3" s="406"/>
      <c r="K3" s="406"/>
      <c r="L3" s="406"/>
      <c r="M3" s="406"/>
      <c r="N3" s="406"/>
      <c r="O3" s="406"/>
      <c r="P3" s="406"/>
    </row>
    <row r="4" spans="1:16" ht="42.75">
      <c r="A4" s="287" t="s">
        <v>179</v>
      </c>
      <c r="B4" s="407" t="s">
        <v>180</v>
      </c>
      <c r="C4" s="407"/>
      <c r="J4" s="288" t="s">
        <v>207</v>
      </c>
      <c r="K4" s="289" t="s">
        <v>206</v>
      </c>
    </row>
    <row r="6" spans="1:16">
      <c r="A6" s="286" t="s">
        <v>181</v>
      </c>
      <c r="B6" s="304" t="s">
        <v>182</v>
      </c>
      <c r="C6" s="404"/>
      <c r="D6" s="404"/>
      <c r="E6" s="404"/>
      <c r="F6" s="404"/>
      <c r="G6" s="404"/>
      <c r="H6" s="405"/>
    </row>
    <row r="7" spans="1:16" ht="15">
      <c r="A7" s="290"/>
      <c r="B7" s="7" t="s">
        <v>183</v>
      </c>
      <c r="C7" s="8" t="s">
        <v>184</v>
      </c>
      <c r="D7" s="9"/>
      <c r="E7" s="10" t="s">
        <v>185</v>
      </c>
      <c r="F7" s="11">
        <v>0</v>
      </c>
      <c r="G7" s="12" t="s">
        <v>186</v>
      </c>
      <c r="H7" s="298">
        <f>+PRODUCT(D7,F7)</f>
        <v>0</v>
      </c>
    </row>
    <row r="8" spans="1:16" ht="15">
      <c r="A8" s="290"/>
      <c r="B8" s="13"/>
      <c r="C8" s="14" t="s">
        <v>187</v>
      </c>
      <c r="D8" s="15"/>
      <c r="E8" s="16" t="s">
        <v>185</v>
      </c>
      <c r="F8" s="11">
        <v>0</v>
      </c>
      <c r="G8" s="17" t="s">
        <v>186</v>
      </c>
      <c r="H8" s="299">
        <f t="shared" ref="H8:H18" si="0">+PRODUCT(D8,F8)</f>
        <v>0</v>
      </c>
    </row>
    <row r="9" spans="1:16" ht="15">
      <c r="A9" s="291"/>
      <c r="B9" s="13"/>
      <c r="C9" s="14" t="s">
        <v>187</v>
      </c>
      <c r="D9" s="15"/>
      <c r="E9" s="16" t="s">
        <v>185</v>
      </c>
      <c r="F9" s="11">
        <v>0</v>
      </c>
      <c r="G9" s="17" t="s">
        <v>186</v>
      </c>
      <c r="H9" s="299">
        <f t="shared" si="0"/>
        <v>0</v>
      </c>
    </row>
    <row r="10" spans="1:16" ht="15">
      <c r="A10" s="291"/>
      <c r="B10" s="18" t="s">
        <v>188</v>
      </c>
      <c r="C10" s="19" t="s">
        <v>189</v>
      </c>
      <c r="D10" s="15"/>
      <c r="E10" s="16" t="s">
        <v>185</v>
      </c>
      <c r="F10" s="11">
        <v>0</v>
      </c>
      <c r="G10" s="17" t="s">
        <v>190</v>
      </c>
      <c r="H10" s="299">
        <f t="shared" si="0"/>
        <v>0</v>
      </c>
    </row>
    <row r="11" spans="1:16">
      <c r="A11" s="291"/>
      <c r="B11" s="20"/>
      <c r="C11" s="14" t="s">
        <v>187</v>
      </c>
      <c r="D11" s="15"/>
      <c r="E11" s="16" t="s">
        <v>185</v>
      </c>
      <c r="F11" s="11">
        <v>0</v>
      </c>
      <c r="G11" s="17" t="s">
        <v>190</v>
      </c>
      <c r="H11" s="299">
        <f t="shared" si="0"/>
        <v>0</v>
      </c>
    </row>
    <row r="12" spans="1:16">
      <c r="A12" s="291"/>
      <c r="B12" s="20"/>
      <c r="C12" s="14" t="s">
        <v>187</v>
      </c>
      <c r="D12" s="15"/>
      <c r="E12" s="16" t="s">
        <v>185</v>
      </c>
      <c r="F12" s="11">
        <v>0</v>
      </c>
      <c r="G12" s="17" t="s">
        <v>190</v>
      </c>
      <c r="H12" s="299">
        <f t="shared" si="0"/>
        <v>0</v>
      </c>
    </row>
    <row r="13" spans="1:16" ht="15">
      <c r="A13" s="291"/>
      <c r="B13" s="18" t="s">
        <v>191</v>
      </c>
      <c r="C13" s="19" t="s">
        <v>192</v>
      </c>
      <c r="D13" s="15"/>
      <c r="E13" s="16" t="s">
        <v>185</v>
      </c>
      <c r="F13" s="11">
        <v>0</v>
      </c>
      <c r="G13" s="17" t="s">
        <v>193</v>
      </c>
      <c r="H13" s="299">
        <f t="shared" si="0"/>
        <v>0</v>
      </c>
    </row>
    <row r="14" spans="1:16" ht="15">
      <c r="A14" s="291"/>
      <c r="B14" s="18" t="s">
        <v>194</v>
      </c>
      <c r="C14" s="19" t="s">
        <v>192</v>
      </c>
      <c r="D14" s="15"/>
      <c r="E14" s="16" t="s">
        <v>185</v>
      </c>
      <c r="F14" s="11">
        <v>0</v>
      </c>
      <c r="G14" s="17" t="s">
        <v>193</v>
      </c>
      <c r="H14" s="299">
        <f t="shared" si="0"/>
        <v>0</v>
      </c>
    </row>
    <row r="15" spans="1:16" ht="15">
      <c r="A15" s="291"/>
      <c r="B15" s="18" t="s">
        <v>195</v>
      </c>
      <c r="C15" s="21" t="s">
        <v>196</v>
      </c>
      <c r="D15" s="15"/>
      <c r="E15" s="16" t="s">
        <v>185</v>
      </c>
      <c r="F15" s="11">
        <v>0</v>
      </c>
      <c r="G15" s="17" t="s">
        <v>197</v>
      </c>
      <c r="H15" s="299">
        <f t="shared" si="0"/>
        <v>0</v>
      </c>
    </row>
    <row r="16" spans="1:16" ht="15">
      <c r="A16" s="291"/>
      <c r="B16" s="18" t="s">
        <v>198</v>
      </c>
      <c r="C16" s="19" t="s">
        <v>199</v>
      </c>
      <c r="D16" s="15"/>
      <c r="E16" s="16"/>
      <c r="F16" s="22"/>
      <c r="G16" s="17"/>
      <c r="H16" s="299">
        <f t="shared" si="0"/>
        <v>0</v>
      </c>
    </row>
    <row r="17" spans="1:8" ht="15">
      <c r="B17" s="18" t="s">
        <v>200</v>
      </c>
      <c r="C17" s="19" t="s">
        <v>199</v>
      </c>
      <c r="D17" s="15"/>
      <c r="E17" s="16"/>
      <c r="F17" s="22"/>
      <c r="G17" s="17"/>
      <c r="H17" s="299">
        <f t="shared" si="0"/>
        <v>0</v>
      </c>
    </row>
    <row r="18" spans="1:8" ht="15">
      <c r="B18" s="23" t="s">
        <v>201</v>
      </c>
      <c r="C18" s="24" t="s">
        <v>199</v>
      </c>
      <c r="D18" s="25"/>
      <c r="E18" s="26"/>
      <c r="F18" s="27"/>
      <c r="G18" s="28"/>
      <c r="H18" s="300">
        <f t="shared" si="0"/>
        <v>0</v>
      </c>
    </row>
    <row r="19" spans="1:8" ht="15">
      <c r="B19" s="408" t="s">
        <v>202</v>
      </c>
      <c r="C19" s="409"/>
      <c r="D19" s="409"/>
      <c r="E19" s="409"/>
      <c r="F19" s="409"/>
      <c r="G19" s="410"/>
      <c r="H19" s="301">
        <f>SUM(H7:H18)</f>
        <v>0</v>
      </c>
    </row>
    <row r="21" spans="1:8" ht="15">
      <c r="A21" s="286" t="s">
        <v>203</v>
      </c>
      <c r="B21" s="303" t="s">
        <v>182</v>
      </c>
      <c r="C21" s="404"/>
      <c r="D21" s="404"/>
      <c r="E21" s="404"/>
      <c r="F21" s="404"/>
      <c r="G21" s="404"/>
      <c r="H21" s="405"/>
    </row>
    <row r="22" spans="1:8" ht="15">
      <c r="A22" s="290"/>
      <c r="B22" s="7" t="s">
        <v>183</v>
      </c>
      <c r="C22" s="8" t="s">
        <v>184</v>
      </c>
      <c r="D22" s="9">
        <v>0</v>
      </c>
      <c r="E22" s="10" t="s">
        <v>185</v>
      </c>
      <c r="F22" s="11">
        <v>0</v>
      </c>
      <c r="G22" s="12" t="s">
        <v>186</v>
      </c>
      <c r="H22" s="298">
        <f>+PRODUCT(D22,F22)</f>
        <v>0</v>
      </c>
    </row>
    <row r="23" spans="1:8" ht="15">
      <c r="A23" s="290"/>
      <c r="B23" s="13"/>
      <c r="C23" s="14" t="s">
        <v>187</v>
      </c>
      <c r="D23" s="15">
        <v>0</v>
      </c>
      <c r="E23" s="16" t="s">
        <v>185</v>
      </c>
      <c r="F23" s="22">
        <v>0</v>
      </c>
      <c r="G23" s="17" t="s">
        <v>186</v>
      </c>
      <c r="H23" s="299">
        <f t="shared" ref="H23:H33" si="1">+PRODUCT(D23,F23)</f>
        <v>0</v>
      </c>
    </row>
    <row r="24" spans="1:8" ht="15">
      <c r="A24" s="291"/>
      <c r="B24" s="13"/>
      <c r="C24" s="14" t="s">
        <v>187</v>
      </c>
      <c r="D24" s="15">
        <v>0</v>
      </c>
      <c r="E24" s="16" t="s">
        <v>185</v>
      </c>
      <c r="F24" s="22">
        <v>0</v>
      </c>
      <c r="G24" s="17" t="s">
        <v>186</v>
      </c>
      <c r="H24" s="299">
        <f t="shared" si="1"/>
        <v>0</v>
      </c>
    </row>
    <row r="25" spans="1:8" ht="15">
      <c r="A25" s="291"/>
      <c r="B25" s="18" t="s">
        <v>188</v>
      </c>
      <c r="C25" s="19" t="s">
        <v>189</v>
      </c>
      <c r="D25" s="15">
        <v>0</v>
      </c>
      <c r="E25" s="16" t="s">
        <v>185</v>
      </c>
      <c r="F25" s="22">
        <v>0</v>
      </c>
      <c r="G25" s="17" t="s">
        <v>190</v>
      </c>
      <c r="H25" s="299">
        <f t="shared" si="1"/>
        <v>0</v>
      </c>
    </row>
    <row r="26" spans="1:8">
      <c r="A26" s="291"/>
      <c r="B26" s="20"/>
      <c r="C26" s="14" t="s">
        <v>187</v>
      </c>
      <c r="D26" s="15">
        <v>0</v>
      </c>
      <c r="E26" s="16" t="s">
        <v>185</v>
      </c>
      <c r="F26" s="22">
        <v>0</v>
      </c>
      <c r="G26" s="17" t="s">
        <v>190</v>
      </c>
      <c r="H26" s="299">
        <f t="shared" si="1"/>
        <v>0</v>
      </c>
    </row>
    <row r="27" spans="1:8">
      <c r="A27" s="291"/>
      <c r="B27" s="20"/>
      <c r="C27" s="14" t="s">
        <v>187</v>
      </c>
      <c r="D27" s="15">
        <v>0</v>
      </c>
      <c r="E27" s="16" t="s">
        <v>185</v>
      </c>
      <c r="F27" s="22">
        <v>0</v>
      </c>
      <c r="G27" s="17" t="s">
        <v>190</v>
      </c>
      <c r="H27" s="299">
        <f t="shared" si="1"/>
        <v>0</v>
      </c>
    </row>
    <row r="28" spans="1:8" ht="15">
      <c r="A28" s="291"/>
      <c r="B28" s="18" t="s">
        <v>191</v>
      </c>
      <c r="C28" s="19" t="s">
        <v>192</v>
      </c>
      <c r="D28" s="15">
        <v>0</v>
      </c>
      <c r="E28" s="16" t="s">
        <v>185</v>
      </c>
      <c r="F28" s="22">
        <v>0</v>
      </c>
      <c r="G28" s="17" t="s">
        <v>193</v>
      </c>
      <c r="H28" s="299">
        <f t="shared" si="1"/>
        <v>0</v>
      </c>
    </row>
    <row r="29" spans="1:8" ht="15">
      <c r="A29" s="291"/>
      <c r="B29" s="18" t="s">
        <v>194</v>
      </c>
      <c r="C29" s="19" t="s">
        <v>192</v>
      </c>
      <c r="D29" s="15">
        <v>0</v>
      </c>
      <c r="E29" s="16" t="s">
        <v>185</v>
      </c>
      <c r="F29" s="22">
        <v>0</v>
      </c>
      <c r="G29" s="17" t="s">
        <v>193</v>
      </c>
      <c r="H29" s="299">
        <f t="shared" si="1"/>
        <v>0</v>
      </c>
    </row>
    <row r="30" spans="1:8" ht="15">
      <c r="A30" s="291"/>
      <c r="B30" s="18" t="s">
        <v>195</v>
      </c>
      <c r="C30" s="21" t="s">
        <v>196</v>
      </c>
      <c r="D30" s="15">
        <v>0.45</v>
      </c>
      <c r="E30" s="16" t="s">
        <v>185</v>
      </c>
      <c r="F30" s="22">
        <v>0</v>
      </c>
      <c r="G30" s="17" t="s">
        <v>197</v>
      </c>
      <c r="H30" s="299">
        <f t="shared" si="1"/>
        <v>0</v>
      </c>
    </row>
    <row r="31" spans="1:8" ht="15">
      <c r="A31" s="291"/>
      <c r="B31" s="18" t="s">
        <v>198</v>
      </c>
      <c r="C31" s="19" t="s">
        <v>199</v>
      </c>
      <c r="D31" s="15">
        <v>0</v>
      </c>
      <c r="E31" s="16"/>
      <c r="F31" s="22"/>
      <c r="G31" s="17"/>
      <c r="H31" s="299">
        <f t="shared" si="1"/>
        <v>0</v>
      </c>
    </row>
    <row r="32" spans="1:8" ht="15">
      <c r="B32" s="18" t="s">
        <v>200</v>
      </c>
      <c r="C32" s="19" t="s">
        <v>199</v>
      </c>
      <c r="D32" s="15">
        <v>0</v>
      </c>
      <c r="E32" s="16"/>
      <c r="F32" s="22"/>
      <c r="G32" s="17"/>
      <c r="H32" s="299">
        <f t="shared" si="1"/>
        <v>0</v>
      </c>
    </row>
    <row r="33" spans="1:8" ht="15">
      <c r="B33" s="23" t="s">
        <v>201</v>
      </c>
      <c r="C33" s="24" t="s">
        <v>199</v>
      </c>
      <c r="D33" s="25">
        <v>0</v>
      </c>
      <c r="E33" s="26"/>
      <c r="F33" s="27"/>
      <c r="G33" s="28"/>
      <c r="H33" s="300">
        <f t="shared" si="1"/>
        <v>0</v>
      </c>
    </row>
    <row r="34" spans="1:8" ht="15">
      <c r="B34" s="400" t="s">
        <v>202</v>
      </c>
      <c r="C34" s="401"/>
      <c r="D34" s="401"/>
      <c r="E34" s="401"/>
      <c r="F34" s="401"/>
      <c r="G34" s="402"/>
      <c r="H34" s="301">
        <f>SUM(H22:H33)</f>
        <v>0</v>
      </c>
    </row>
    <row r="36" spans="1:8" ht="15">
      <c r="A36" s="286" t="s">
        <v>204</v>
      </c>
      <c r="B36" s="302" t="s">
        <v>182</v>
      </c>
      <c r="C36" s="403"/>
      <c r="D36" s="404"/>
      <c r="E36" s="404"/>
      <c r="F36" s="404"/>
      <c r="G36" s="404"/>
      <c r="H36" s="405"/>
    </row>
    <row r="37" spans="1:8" ht="15">
      <c r="A37" s="290"/>
      <c r="B37" s="13"/>
      <c r="C37" s="14" t="s">
        <v>187</v>
      </c>
      <c r="D37" s="15">
        <v>0</v>
      </c>
      <c r="E37" s="16" t="s">
        <v>185</v>
      </c>
      <c r="F37" s="22">
        <v>0</v>
      </c>
      <c r="G37" s="17" t="s">
        <v>186</v>
      </c>
      <c r="H37" s="299">
        <f t="shared" ref="H37:H47" si="2">+PRODUCT(D37,F37)</f>
        <v>0</v>
      </c>
    </row>
    <row r="38" spans="1:8" ht="15">
      <c r="A38" s="291"/>
      <c r="B38" s="13"/>
      <c r="C38" s="14" t="s">
        <v>187</v>
      </c>
      <c r="D38" s="15">
        <v>0</v>
      </c>
      <c r="E38" s="16" t="s">
        <v>185</v>
      </c>
      <c r="F38" s="22">
        <v>0</v>
      </c>
      <c r="G38" s="17" t="s">
        <v>186</v>
      </c>
      <c r="H38" s="299">
        <f t="shared" si="2"/>
        <v>0</v>
      </c>
    </row>
    <row r="39" spans="1:8" ht="15">
      <c r="A39" s="291"/>
      <c r="B39" s="18" t="s">
        <v>188</v>
      </c>
      <c r="C39" s="19" t="s">
        <v>189</v>
      </c>
      <c r="D39" s="15">
        <v>0</v>
      </c>
      <c r="E39" s="16" t="s">
        <v>185</v>
      </c>
      <c r="F39" s="22">
        <v>0</v>
      </c>
      <c r="G39" s="17" t="s">
        <v>190</v>
      </c>
      <c r="H39" s="299">
        <f t="shared" si="2"/>
        <v>0</v>
      </c>
    </row>
    <row r="40" spans="1:8">
      <c r="A40" s="291"/>
      <c r="B40" s="20"/>
      <c r="C40" s="14" t="s">
        <v>187</v>
      </c>
      <c r="D40" s="15">
        <v>0</v>
      </c>
      <c r="E40" s="16" t="s">
        <v>185</v>
      </c>
      <c r="F40" s="22">
        <v>0</v>
      </c>
      <c r="G40" s="17" t="s">
        <v>190</v>
      </c>
      <c r="H40" s="299">
        <f t="shared" si="2"/>
        <v>0</v>
      </c>
    </row>
    <row r="41" spans="1:8">
      <c r="A41" s="291"/>
      <c r="B41" s="20"/>
      <c r="C41" s="14" t="s">
        <v>187</v>
      </c>
      <c r="D41" s="15">
        <v>0</v>
      </c>
      <c r="E41" s="16" t="s">
        <v>185</v>
      </c>
      <c r="F41" s="22">
        <v>0</v>
      </c>
      <c r="G41" s="17" t="s">
        <v>190</v>
      </c>
      <c r="H41" s="299">
        <f t="shared" si="2"/>
        <v>0</v>
      </c>
    </row>
    <row r="42" spans="1:8" ht="15">
      <c r="A42" s="291"/>
      <c r="B42" s="18" t="s">
        <v>191</v>
      </c>
      <c r="C42" s="19" t="s">
        <v>192</v>
      </c>
      <c r="D42" s="15">
        <v>0</v>
      </c>
      <c r="E42" s="16" t="s">
        <v>185</v>
      </c>
      <c r="F42" s="22">
        <v>0</v>
      </c>
      <c r="G42" s="17" t="s">
        <v>193</v>
      </c>
      <c r="H42" s="299">
        <f t="shared" si="2"/>
        <v>0</v>
      </c>
    </row>
    <row r="43" spans="1:8" ht="15">
      <c r="A43" s="291"/>
      <c r="B43" s="18" t="s">
        <v>194</v>
      </c>
      <c r="C43" s="19" t="s">
        <v>192</v>
      </c>
      <c r="D43" s="15">
        <v>0</v>
      </c>
      <c r="E43" s="16" t="s">
        <v>185</v>
      </c>
      <c r="F43" s="22">
        <v>0</v>
      </c>
      <c r="G43" s="17" t="s">
        <v>193</v>
      </c>
      <c r="H43" s="299">
        <f t="shared" si="2"/>
        <v>0</v>
      </c>
    </row>
    <row r="44" spans="1:8" ht="15">
      <c r="A44" s="291"/>
      <c r="B44" s="18" t="s">
        <v>195</v>
      </c>
      <c r="C44" s="21" t="s">
        <v>196</v>
      </c>
      <c r="D44" s="15">
        <v>0.45</v>
      </c>
      <c r="E44" s="16" t="s">
        <v>185</v>
      </c>
      <c r="F44" s="22">
        <v>0</v>
      </c>
      <c r="G44" s="17" t="s">
        <v>197</v>
      </c>
      <c r="H44" s="299">
        <f t="shared" si="2"/>
        <v>0</v>
      </c>
    </row>
    <row r="45" spans="1:8" ht="15">
      <c r="A45" s="291"/>
      <c r="B45" s="18" t="s">
        <v>198</v>
      </c>
      <c r="C45" s="19" t="s">
        <v>199</v>
      </c>
      <c r="D45" s="15">
        <v>0</v>
      </c>
      <c r="E45" s="16"/>
      <c r="F45" s="22"/>
      <c r="G45" s="17"/>
      <c r="H45" s="299">
        <f t="shared" si="2"/>
        <v>0</v>
      </c>
    </row>
    <row r="46" spans="1:8" ht="15">
      <c r="B46" s="18" t="s">
        <v>200</v>
      </c>
      <c r="C46" s="19" t="s">
        <v>199</v>
      </c>
      <c r="D46" s="15">
        <v>0</v>
      </c>
      <c r="E46" s="16"/>
      <c r="F46" s="22"/>
      <c r="G46" s="17"/>
      <c r="H46" s="299">
        <f t="shared" si="2"/>
        <v>0</v>
      </c>
    </row>
    <row r="47" spans="1:8" ht="15">
      <c r="B47" s="23" t="s">
        <v>201</v>
      </c>
      <c r="C47" s="24" t="s">
        <v>199</v>
      </c>
      <c r="D47" s="25">
        <v>0</v>
      </c>
      <c r="E47" s="26"/>
      <c r="F47" s="27"/>
      <c r="G47" s="28"/>
      <c r="H47" s="300">
        <f t="shared" si="2"/>
        <v>0</v>
      </c>
    </row>
    <row r="48" spans="1:8" ht="15">
      <c r="B48" s="400" t="s">
        <v>202</v>
      </c>
      <c r="C48" s="401"/>
      <c r="D48" s="401"/>
      <c r="E48" s="401"/>
      <c r="F48" s="401"/>
      <c r="G48" s="402"/>
      <c r="H48" s="301">
        <f>SUM(H36:H47)</f>
        <v>0</v>
      </c>
    </row>
  </sheetData>
  <sheetProtection algorithmName="SHA-512" hashValue="hkAbbj/ruAjhw0mRVEodeITJxsqBVhfirydgb5xBOJsuGmJzMI5tR7xTZIw0e6ivKOdCyOIyUFQZHsGk/QB2sA==" saltValue="igrlWek7ByIGk1wEqREkGA==" spinCount="100000" sheet="1" objects="1" scenarios="1" selectLockedCells="1"/>
  <mergeCells count="8">
    <mergeCell ref="B34:G34"/>
    <mergeCell ref="C36:H36"/>
    <mergeCell ref="B48:G48"/>
    <mergeCell ref="A3:P3"/>
    <mergeCell ref="B4:C4"/>
    <mergeCell ref="C6:H6"/>
    <mergeCell ref="B19:G19"/>
    <mergeCell ref="C21:H21"/>
  </mergeCells>
  <hyperlinks>
    <hyperlink ref="K4" r:id="rId1" display="https://www.gsa.gov/travel?topnav=travel" xr:uid="{FFF65338-DD83-4F00-A442-BAEA0D1AD3E5}"/>
  </hyperlinks>
  <pageMargins left="0.25" right="0.25" top="0.25" bottom="0.25" header="0.3" footer="0.3"/>
  <pageSetup scale="81"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BC06A063B8A4543BF67559DDF99AED7" ma:contentTypeVersion="4" ma:contentTypeDescription="Create a new document." ma:contentTypeScope="" ma:versionID="5357eb00dd0a7771cadf5ba91067716a">
  <xsd:schema xmlns:xsd="http://www.w3.org/2001/XMLSchema" xmlns:xs="http://www.w3.org/2001/XMLSchema" xmlns:p="http://schemas.microsoft.com/office/2006/metadata/properties" xmlns:ns3="3d7e9ac0-57c5-4648-929d-ce2036d22e20" targetNamespace="http://schemas.microsoft.com/office/2006/metadata/properties" ma:root="true" ma:fieldsID="e6d970a9fd8ed60e1d4a5b8826cd1c63" ns3:_="">
    <xsd:import namespace="3d7e9ac0-57c5-4648-929d-ce2036d22e2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7e9ac0-57c5-4648-929d-ce2036d22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F4D36C-F913-45B1-BF53-EFB714E4FCB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54DB2A0-009A-4F59-9881-5DB217A11BFB}">
  <ds:schemaRefs>
    <ds:schemaRef ds:uri="http://schemas.microsoft.com/sharepoint/v3/contenttype/forms"/>
  </ds:schemaRefs>
</ds:datastoreItem>
</file>

<file path=customXml/itemProps3.xml><?xml version="1.0" encoding="utf-8"?>
<ds:datastoreItem xmlns:ds="http://schemas.openxmlformats.org/officeDocument/2006/customXml" ds:itemID="{EFFBF338-88AA-4D70-92D0-92CBE219BF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7e9ac0-57c5-4648-929d-ce2036d22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14</vt:i4>
      </vt:variant>
    </vt:vector>
  </HeadingPairs>
  <TitlesOfParts>
    <vt:vector size="20" baseType="lpstr">
      <vt:lpstr>Instructions</vt:lpstr>
      <vt:lpstr>CU Budget</vt:lpstr>
      <vt:lpstr>Sub 1</vt:lpstr>
      <vt:lpstr>Sub 2</vt:lpstr>
      <vt:lpstr>Person Months Calc</vt:lpstr>
      <vt:lpstr>Travel Calc</vt:lpstr>
      <vt:lpstr>Instructions!consort</vt:lpstr>
      <vt:lpstr>costab1</vt:lpstr>
      <vt:lpstr>costab2</vt:lpstr>
      <vt:lpstr>costab3</vt:lpstr>
      <vt:lpstr>costab4</vt:lpstr>
      <vt:lpstr>costab5</vt:lpstr>
      <vt:lpstr>costcd1</vt:lpstr>
      <vt:lpstr>costcd2</vt:lpstr>
      <vt:lpstr>costcd3</vt:lpstr>
      <vt:lpstr>costcd4</vt:lpstr>
      <vt:lpstr>costcd5</vt:lpstr>
      <vt:lpstr>Instructions!equip</vt:lpstr>
      <vt:lpstr>Instructions!other</vt:lpstr>
      <vt:lpstr>'CU Budget'!Print_Area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Lacy, Emily</dc:creator>
  <cp:keywords/>
  <dc:description/>
  <cp:lastModifiedBy>Johnson, Wayne M</cp:lastModifiedBy>
  <cp:revision/>
  <dcterms:created xsi:type="dcterms:W3CDTF">2017-02-09T13:55:59Z</dcterms:created>
  <dcterms:modified xsi:type="dcterms:W3CDTF">2025-07-30T14:25:26Z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0x0101004BC06A063B8A4543BF67559DDF99AED7</vt:lpwstr>
  </property>
</Properties>
</file>